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80" windowWidth="13275" windowHeight="8745"/>
  </bookViews>
  <sheets>
    <sheet name="показ. ЖКХ." sheetId="1" r:id="rId1"/>
  </sheets>
  <definedNames>
    <definedName name="_xlnm.Print_Titles" localSheetId="0">'показ. ЖКХ.'!$11:$12</definedName>
    <definedName name="_xlnm.Print_Area" localSheetId="0">'показ. ЖКХ.'!$A$1:$K$63</definedName>
  </definedNames>
  <calcPr calcId="144525"/>
</workbook>
</file>

<file path=xl/calcChain.xml><?xml version="1.0" encoding="utf-8"?>
<calcChain xmlns="http://schemas.openxmlformats.org/spreadsheetml/2006/main">
  <c r="E62" i="1" l="1"/>
  <c r="E61" i="1"/>
  <c r="E60" i="1"/>
  <c r="E56" i="1"/>
  <c r="E55" i="1"/>
  <c r="E53" i="1"/>
  <c r="E52" i="1"/>
  <c r="E48" i="1"/>
  <c r="E47" i="1"/>
  <c r="E46" i="1"/>
  <c r="E45" i="1"/>
  <c r="E44" i="1"/>
  <c r="E43" i="1"/>
  <c r="E40" i="1"/>
  <c r="E39" i="1"/>
  <c r="E38" i="1"/>
  <c r="E37" i="1"/>
  <c r="E36" i="1"/>
  <c r="E33" i="1"/>
  <c r="E32" i="1"/>
  <c r="E31" i="1"/>
  <c r="E28" i="1"/>
  <c r="E26" i="1"/>
  <c r="E25" i="1"/>
  <c r="E24" i="1"/>
  <c r="E23" i="1"/>
  <c r="E20" i="1"/>
  <c r="E19" i="1"/>
  <c r="E18" i="1"/>
  <c r="E17" i="1"/>
  <c r="E15" i="1"/>
  <c r="K41" i="1"/>
  <c r="J41" i="1"/>
  <c r="I41" i="1"/>
  <c r="H41" i="1"/>
  <c r="G41" i="1"/>
  <c r="F41" i="1"/>
  <c r="E41" i="1" s="1"/>
  <c r="G54" i="1"/>
  <c r="E54" i="1" s="1"/>
  <c r="F27" i="1"/>
  <c r="E27" i="1" s="1"/>
  <c r="F59" i="1"/>
  <c r="F57" i="1" s="1"/>
  <c r="E57" i="1" s="1"/>
  <c r="F51" i="1"/>
  <c r="E51" i="1" s="1"/>
  <c r="G49" i="1" l="1"/>
  <c r="E59" i="1"/>
  <c r="F49" i="1"/>
  <c r="K34" i="1"/>
  <c r="J34" i="1"/>
  <c r="I34" i="1"/>
  <c r="H34" i="1"/>
  <c r="G34" i="1"/>
  <c r="F34" i="1"/>
  <c r="K29" i="1"/>
  <c r="J29" i="1"/>
  <c r="H29" i="1"/>
  <c r="G29" i="1"/>
  <c r="F29" i="1"/>
  <c r="K16" i="1"/>
  <c r="K13" i="1" s="1"/>
  <c r="J16" i="1"/>
  <c r="J13" i="1" s="1"/>
  <c r="I16" i="1"/>
  <c r="I13" i="1" s="1"/>
  <c r="H16" i="1"/>
  <c r="H13" i="1" s="1"/>
  <c r="G16" i="1"/>
  <c r="F13" i="1"/>
  <c r="H63" i="1" l="1"/>
  <c r="G13" i="1"/>
  <c r="E16" i="1"/>
  <c r="E34" i="1"/>
  <c r="E49" i="1"/>
  <c r="E13" i="1"/>
  <c r="H49" i="1"/>
  <c r="J21" i="1" l="1"/>
  <c r="J63" i="1" l="1"/>
  <c r="G21" i="1"/>
  <c r="G63" i="1" s="1"/>
  <c r="F21" i="1"/>
  <c r="F63" i="1" s="1"/>
  <c r="E21" i="1" l="1"/>
  <c r="K21" i="1"/>
  <c r="K63" i="1" s="1"/>
  <c r="I29" i="1" l="1"/>
  <c r="I63" i="1" l="1"/>
  <c r="E63" i="1" s="1"/>
  <c r="E29" i="1"/>
</calcChain>
</file>

<file path=xl/comments1.xml><?xml version="1.0" encoding="utf-8"?>
<comments xmlns="http://schemas.openxmlformats.org/spreadsheetml/2006/main">
  <authors>
    <author>user</author>
  </authors>
  <commentList>
    <comment ref="A11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<sst xmlns="http://schemas.openxmlformats.org/spreadsheetml/2006/main" count="147" uniqueCount="63">
  <si>
    <t>ПЕРЕЧЕНЬ</t>
  </si>
  <si>
    <t>Наименование мероприятия</t>
  </si>
  <si>
    <t>Участник подпрограммы</t>
  </si>
  <si>
    <t>Сумма расходов, всего (тыс. руб.)</t>
  </si>
  <si>
    <t>в том числе по годам реализации подпрограммы</t>
  </si>
  <si>
    <t>в том числе:</t>
  </si>
  <si>
    <t>Сроки реализа-ции</t>
  </si>
  <si>
    <t>Источники финансиро-вания</t>
  </si>
  <si>
    <t>приобретение электроэнергии</t>
  </si>
  <si>
    <t>обслуживание уличного освещения</t>
  </si>
  <si>
    <t>противопожарная опашка и окашивание</t>
  </si>
  <si>
    <t>резервный фонд по предупреждению и ликвидации черезвычайных ситуаций</t>
  </si>
  <si>
    <t xml:space="preserve"> </t>
  </si>
  <si>
    <t>изготовление тех.документ</t>
  </si>
  <si>
    <t>установка панорамных щитов, изготовление и распространение плакатов, на территории населенных пунктов</t>
  </si>
  <si>
    <t>оборудование противопожарного водоема д.Ворсобино, р-д Кошняки, д. Леоново ……</t>
  </si>
  <si>
    <t>подрядная организация</t>
  </si>
  <si>
    <t>Бюджет    МО СП с. Льнозавод</t>
  </si>
  <si>
    <t>ИТОГО</t>
  </si>
  <si>
    <t>Закупка противопожарного оборудования</t>
  </si>
  <si>
    <t>МР "Износковский район"</t>
  </si>
  <si>
    <t>ремонт уличного освещения</t>
  </si>
  <si>
    <t xml:space="preserve">      </t>
  </si>
  <si>
    <t>Мероприятия в области пожарной безопасности</t>
  </si>
  <si>
    <t>приобретение и установка фонарей,электрических лампочек, прочие  и т.д.</t>
  </si>
  <si>
    <t>страхование добровольных пожарных дружин и пожарных цистер</t>
  </si>
  <si>
    <t>приобретение материалов для ремонта и содержания братских захоронений</t>
  </si>
  <si>
    <t>ремонт пешеходного мостика</t>
  </si>
  <si>
    <t>2020-2025</t>
  </si>
  <si>
    <t>программных мероприятий программы</t>
  </si>
  <si>
    <t>Бюджет    МО СП с. Льнозавод, областной бюджет</t>
  </si>
  <si>
    <t xml:space="preserve">   </t>
  </si>
  <si>
    <t xml:space="preserve"> Исполнение переданных полномочий за счет средств бюджета МР "Износковский район"</t>
  </si>
  <si>
    <t>Исполнение переданных полномочий муниципального района по организации в границах поселения электро-, тепло-, газо- и водоснабжения населения, снаюжегние населения топливом; в том числе</t>
  </si>
  <si>
    <t>Организация уличное освещение</t>
  </si>
  <si>
    <t>Мероприятия в области энергосбережения,  приобретение энергосберегающих лампочек, приборов учета для уличного освещения</t>
  </si>
  <si>
    <t>Содержание и ремонт братских захоронений</t>
  </si>
  <si>
    <t xml:space="preserve"> Прочие мероприятия в сфере благоустройства</t>
  </si>
  <si>
    <t>уборка территории</t>
  </si>
  <si>
    <t>ремонт колодца р-д.Кошняки, д.Паново</t>
  </si>
  <si>
    <t>ремонт колодцевд. Красная Звезда (20г);  д. Аксеново (22г.)</t>
  </si>
  <si>
    <t>ремонт колодца д. Кукушкино(2020г); д. Ворсобино (2023г)</t>
  </si>
  <si>
    <t>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жилыми помещениями, и по содержанию муниципального жилищного фонда (ул. Молодежная д.4, д.5, д.6- закрытие окон 15.0*3=45.0;  ремонт крыши ул. Молодежная д.7 кв.2- 150.0)</t>
  </si>
  <si>
    <t>исполнение переданных полномочий муниципального района по содержанию на территории муниципального района межпоселенческих мест захоронения (на благоустройство кладбищ 4 объекта)</t>
  </si>
  <si>
    <t>приобретение спецпродукции (венки, корзины к братским захоронениям) и посадочного материала</t>
  </si>
  <si>
    <t xml:space="preserve"> Приложение №1</t>
  </si>
  <si>
    <t>к постановлению администрации МО СП "село Льнозавод"</t>
  </si>
  <si>
    <t>от 02.10.2019 г. № 29</t>
  </si>
  <si>
    <t>(в редакции от 08.12.2020 г № 30)</t>
  </si>
  <si>
    <t>"Развитие жилищно-коммунального хозяйства на территории сельского поселения село Льнозавод"</t>
  </si>
  <si>
    <t xml:space="preserve"> в том числе</t>
  </si>
  <si>
    <t>Реализация проектов развития общественной инфраструктуры, основанных на местных инициативах</t>
  </si>
  <si>
    <t>областной бюджет</t>
  </si>
  <si>
    <t>бюджет    МО СП с. Льнозавод</t>
  </si>
  <si>
    <t>Благоустройство гражданского кладбища  в д.Булатово</t>
  </si>
  <si>
    <t>Реализация мероприятий в рамках комплексного развития сельских территорий</t>
  </si>
  <si>
    <t>Организация уличного освещения ина территории МО СП село Льнозавод</t>
  </si>
  <si>
    <t>Ремонт памятников, разработка и проверка смет</t>
  </si>
  <si>
    <t>устройсто мест сбора ТКО</t>
  </si>
  <si>
    <t>приобретение адресных табличек</t>
  </si>
  <si>
    <t>разработка и экспертиза сметной документации</t>
  </si>
  <si>
    <t>Обустройство площадок накопления твердых коммунальных отходов в рамках реализации проектов развития общественной инфраструкктуры, основанных на местных инициативах</t>
  </si>
  <si>
    <t>Благоустройство гражданского кладбища  в д.Паново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</si>
</sst>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00"/>
    <numFmt numFmtId="165" formatCode="0.000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color rgb="FF000000"/>
      <name val="Times New Roman"/>
      <family val="2"/>
    </font>
    <font>
      <b/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5" fillId="2" borderId="0"/>
    <xf numFmtId="43" fontId="6" fillId="0" borderId="0" applyFont="0" applyFill="0" applyBorder="0" applyAlignment="0" applyProtection="0"/>
    <xf numFmtId="49" fontId="7" fillId="0" borderId="2">
      <alignment horizontal="left" vertical="top" wrapText="1"/>
    </xf>
    <xf numFmtId="4" fontId="7" fillId="3" borderId="2">
      <alignment horizontal="right" vertical="top" shrinkToFit="1"/>
    </xf>
    <xf numFmtId="0" fontId="7" fillId="0" borderId="0">
      <alignment wrapText="1"/>
    </xf>
    <xf numFmtId="0" fontId="10" fillId="4" borderId="3">
      <alignment horizontal="center"/>
      <protection locked="0"/>
    </xf>
  </cellStyleXfs>
  <cellXfs count="51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0" fontId="0" fillId="0" borderId="0" xfId="0" applyAlignment="1"/>
    <xf numFmtId="0" fontId="8" fillId="0" borderId="0" xfId="0" applyFont="1"/>
    <xf numFmtId="0" fontId="12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 wrapText="1"/>
    </xf>
    <xf numFmtId="164" fontId="11" fillId="0" borderId="1" xfId="0" applyNumberFormat="1" applyFont="1" applyBorder="1" applyAlignment="1">
      <alignment horizontal="right" vertical="top"/>
    </xf>
    <xf numFmtId="164" fontId="11" fillId="0" borderId="1" xfId="0" applyNumberFormat="1" applyFont="1" applyFill="1" applyBorder="1" applyAlignment="1">
      <alignment horizontal="right" vertical="top"/>
    </xf>
    <xf numFmtId="0" fontId="12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/>
    </xf>
    <xf numFmtId="0" fontId="12" fillId="0" borderId="1" xfId="0" applyFont="1" applyBorder="1" applyAlignment="1">
      <alignment horizontal="center" vertical="top" wrapText="1"/>
    </xf>
    <xf numFmtId="164" fontId="12" fillId="0" borderId="1" xfId="0" applyNumberFormat="1" applyFont="1" applyBorder="1" applyAlignment="1">
      <alignment horizontal="right" vertical="top"/>
    </xf>
    <xf numFmtId="164" fontId="12" fillId="0" borderId="1" xfId="0" applyNumberFormat="1" applyFont="1" applyFill="1" applyBorder="1" applyAlignment="1">
      <alignment horizontal="right" vertical="top"/>
    </xf>
    <xf numFmtId="0" fontId="12" fillId="0" borderId="1" xfId="0" applyFont="1" applyBorder="1" applyAlignment="1">
      <alignment horizontal="center" vertical="top"/>
    </xf>
    <xf numFmtId="164" fontId="13" fillId="0" borderId="1" xfId="0" applyNumberFormat="1" applyFont="1" applyFill="1" applyBorder="1" applyAlignment="1">
      <alignment horizontal="right" vertical="top"/>
    </xf>
    <xf numFmtId="0" fontId="12" fillId="0" borderId="1" xfId="0" applyFont="1" applyBorder="1" applyAlignment="1">
      <alignment horizontal="left" vertical="top" wrapText="1"/>
    </xf>
    <xf numFmtId="164" fontId="13" fillId="0" borderId="1" xfId="0" applyNumberFormat="1" applyFont="1" applyBorder="1" applyAlignment="1">
      <alignment horizontal="right" vertical="top"/>
    </xf>
    <xf numFmtId="49" fontId="12" fillId="0" borderId="1" xfId="0" applyNumberFormat="1" applyFont="1" applyBorder="1" applyAlignment="1">
      <alignment vertical="top"/>
    </xf>
    <xf numFmtId="49" fontId="12" fillId="0" borderId="1" xfId="0" applyNumberFormat="1" applyFont="1" applyBorder="1" applyAlignment="1">
      <alignment vertical="top" wrapText="1"/>
    </xf>
    <xf numFmtId="0" fontId="15" fillId="2" borderId="1" xfId="1" applyFont="1" applyFill="1" applyBorder="1" applyAlignment="1">
      <alignment vertical="top" wrapText="1"/>
    </xf>
    <xf numFmtId="0" fontId="14" fillId="2" borderId="1" xfId="1" applyFont="1" applyFill="1" applyBorder="1" applyAlignment="1">
      <alignment vertical="top" wrapText="1"/>
    </xf>
    <xf numFmtId="164" fontId="12" fillId="0" borderId="1" xfId="0" applyNumberFormat="1" applyFont="1" applyFill="1" applyBorder="1" applyAlignment="1">
      <alignment horizontal="right" vertical="top" wrapText="1"/>
    </xf>
    <xf numFmtId="0" fontId="11" fillId="0" borderId="1" xfId="0" applyFont="1" applyBorder="1" applyAlignment="1">
      <alignment horizontal="right" vertical="top" wrapText="1"/>
    </xf>
    <xf numFmtId="49" fontId="11" fillId="0" borderId="1" xfId="0" applyNumberFormat="1" applyFont="1" applyBorder="1" applyAlignment="1">
      <alignment vertical="top" wrapText="1"/>
    </xf>
    <xf numFmtId="0" fontId="12" fillId="0" borderId="1" xfId="0" applyFont="1" applyBorder="1"/>
    <xf numFmtId="165" fontId="12" fillId="0" borderId="1" xfId="0" applyNumberFormat="1" applyFont="1" applyBorder="1" applyAlignment="1">
      <alignment vertical="top"/>
    </xf>
    <xf numFmtId="165" fontId="13" fillId="0" borderId="1" xfId="0" applyNumberFormat="1" applyFont="1" applyBorder="1" applyAlignment="1">
      <alignment vertical="top"/>
    </xf>
    <xf numFmtId="165" fontId="12" fillId="0" borderId="1" xfId="0" applyNumberFormat="1" applyFont="1" applyBorder="1"/>
    <xf numFmtId="165" fontId="12" fillId="0" borderId="1" xfId="2" applyNumberFormat="1" applyFont="1" applyBorder="1" applyAlignment="1">
      <alignment vertical="top"/>
    </xf>
    <xf numFmtId="165" fontId="11" fillId="0" borderId="1" xfId="0" applyNumberFormat="1" applyFont="1" applyBorder="1" applyAlignment="1">
      <alignment vertical="top"/>
    </xf>
    <xf numFmtId="165" fontId="11" fillId="0" borderId="1" xfId="0" applyNumberFormat="1" applyFont="1" applyBorder="1"/>
    <xf numFmtId="164" fontId="11" fillId="0" borderId="1" xfId="0" applyNumberFormat="1" applyFont="1" applyBorder="1" applyAlignment="1">
      <alignment vertical="top"/>
    </xf>
    <xf numFmtId="0" fontId="11" fillId="0" borderId="1" xfId="0" applyFont="1" applyBorder="1" applyAlignment="1">
      <alignment horizontal="center"/>
    </xf>
    <xf numFmtId="0" fontId="12" fillId="2" borderId="1" xfId="1" applyFont="1" applyFill="1" applyBorder="1" applyAlignment="1">
      <alignment vertical="top" wrapText="1"/>
    </xf>
    <xf numFmtId="0" fontId="11" fillId="0" borderId="1" xfId="0" applyFont="1" applyBorder="1" applyAlignment="1">
      <alignment horizontal="left" vertical="top" wrapText="1"/>
    </xf>
    <xf numFmtId="0" fontId="15" fillId="2" borderId="1" xfId="1" applyFont="1" applyFill="1" applyBorder="1" applyAlignment="1">
      <alignment horizontal="left" vertical="top" wrapText="1"/>
    </xf>
    <xf numFmtId="0" fontId="9" fillId="0" borderId="1" xfId="5" applyNumberFormat="1" applyFont="1" applyFill="1" applyBorder="1" applyAlignment="1" applyProtection="1">
      <alignment horizontal="left" vertical="top" wrapText="1"/>
    </xf>
    <xf numFmtId="4" fontId="9" fillId="0" borderId="1" xfId="6" applyNumberFormat="1" applyFont="1" applyFill="1" applyBorder="1" applyAlignment="1" applyProtection="1">
      <alignment horizontal="right" vertical="top" shrinkToFit="1"/>
    </xf>
    <xf numFmtId="164" fontId="9" fillId="0" borderId="1" xfId="3" applyNumberFormat="1" applyFont="1" applyFill="1" applyBorder="1" applyAlignment="1" applyProtection="1">
      <alignment horizontal="right" vertical="top" shrinkToFit="1"/>
    </xf>
    <xf numFmtId="0" fontId="14" fillId="2" borderId="1" xfId="1" applyFont="1" applyFill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/>
    </xf>
  </cellXfs>
  <cellStyles count="7">
    <cellStyle name="xl25" xfId="5"/>
    <cellStyle name="xl32" xfId="3"/>
    <cellStyle name="xl37" xfId="6"/>
    <cellStyle name="xl40" xfId="4"/>
    <cellStyle name="Обычный" xfId="0" builtinId="0"/>
    <cellStyle name="Обычный_Рачет расходов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78"/>
  <sheetViews>
    <sheetView tabSelected="1" zoomScaleNormal="100" workbookViewId="0">
      <selection activeCell="K63" sqref="K63"/>
    </sheetView>
  </sheetViews>
  <sheetFormatPr defaultRowHeight="12.75" x14ac:dyDescent="0.2"/>
  <cols>
    <col min="1" max="1" width="52.140625" customWidth="1"/>
    <col min="2" max="2" width="11.42578125" customWidth="1"/>
    <col min="3" max="3" width="13.5703125" customWidth="1"/>
    <col min="4" max="4" width="17.140625" customWidth="1"/>
    <col min="5" max="5" width="11.28515625" customWidth="1"/>
    <col min="6" max="11" width="10.7109375" customWidth="1"/>
  </cols>
  <sheetData>
    <row r="1" spans="1:12" ht="15" x14ac:dyDescent="0.2">
      <c r="A1" s="49" t="s">
        <v>45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2" ht="15" x14ac:dyDescent="0.25">
      <c r="A2" s="50" t="s">
        <v>46</v>
      </c>
      <c r="B2" s="50"/>
      <c r="C2" s="50"/>
      <c r="D2" s="50"/>
      <c r="E2" s="50"/>
      <c r="F2" s="50"/>
      <c r="G2" s="50"/>
      <c r="H2" s="50"/>
      <c r="I2" s="50"/>
      <c r="J2" s="50"/>
      <c r="K2" s="50"/>
    </row>
    <row r="3" spans="1:12" ht="15" x14ac:dyDescent="0.25">
      <c r="A3" s="50" t="s">
        <v>47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2" ht="15" x14ac:dyDescent="0.2">
      <c r="A4" s="49" t="s">
        <v>48</v>
      </c>
      <c r="B4" s="49"/>
      <c r="C4" s="49"/>
      <c r="D4" s="49"/>
      <c r="E4" s="49"/>
      <c r="F4" s="49"/>
      <c r="G4" s="49"/>
      <c r="H4" s="49"/>
      <c r="I4" s="49"/>
      <c r="J4" s="49"/>
      <c r="K4" s="49"/>
    </row>
    <row r="5" spans="1:12" ht="29.25" customHeight="1" x14ac:dyDescent="0.25">
      <c r="A5" s="2"/>
      <c r="B5" s="2"/>
      <c r="C5" s="2"/>
      <c r="D5" s="2"/>
      <c r="E5" s="2"/>
      <c r="F5" s="3" t="s">
        <v>12</v>
      </c>
      <c r="G5" s="3"/>
      <c r="H5" s="3"/>
      <c r="I5" s="3"/>
      <c r="J5" s="3"/>
      <c r="K5" s="3"/>
      <c r="L5" s="3"/>
    </row>
    <row r="6" spans="1:12" ht="1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2" ht="15.75" x14ac:dyDescent="0.25">
      <c r="A7" s="48" t="s">
        <v>0</v>
      </c>
      <c r="B7" s="48"/>
      <c r="C7" s="48"/>
      <c r="D7" s="48"/>
      <c r="E7" s="48"/>
      <c r="F7" s="48"/>
      <c r="G7" s="48"/>
      <c r="H7" s="48"/>
      <c r="I7" s="48"/>
      <c r="J7" s="48"/>
      <c r="K7" s="48"/>
    </row>
    <row r="8" spans="1:12" ht="15.75" x14ac:dyDescent="0.25">
      <c r="A8" s="48" t="s">
        <v>29</v>
      </c>
      <c r="B8" s="48"/>
      <c r="C8" s="48"/>
      <c r="D8" s="48"/>
      <c r="E8" s="48"/>
      <c r="F8" s="48"/>
      <c r="G8" s="48"/>
      <c r="H8" s="48"/>
      <c r="I8" s="48"/>
      <c r="J8" s="48"/>
      <c r="K8" s="48"/>
    </row>
    <row r="9" spans="1:12" ht="15.75" x14ac:dyDescent="0.25">
      <c r="A9" s="48" t="s">
        <v>49</v>
      </c>
      <c r="B9" s="48"/>
      <c r="C9" s="48"/>
      <c r="D9" s="48"/>
      <c r="E9" s="48"/>
      <c r="F9" s="48"/>
      <c r="G9" s="48"/>
      <c r="H9" s="48"/>
      <c r="I9" s="48"/>
      <c r="J9" s="48"/>
      <c r="K9" s="48"/>
    </row>
    <row r="10" spans="1:12" ht="15.75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</row>
    <row r="11" spans="1:12" ht="51.75" customHeight="1" x14ac:dyDescent="0.2">
      <c r="A11" s="47" t="s">
        <v>1</v>
      </c>
      <c r="B11" s="47" t="s">
        <v>6</v>
      </c>
      <c r="C11" s="47" t="s">
        <v>2</v>
      </c>
      <c r="D11" s="47" t="s">
        <v>7</v>
      </c>
      <c r="E11" s="47" t="s">
        <v>3</v>
      </c>
      <c r="F11" s="47" t="s">
        <v>4</v>
      </c>
      <c r="G11" s="47"/>
      <c r="H11" s="47"/>
      <c r="I11" s="47"/>
      <c r="J11" s="47"/>
      <c r="K11" s="47"/>
    </row>
    <row r="12" spans="1:12" ht="15.75" x14ac:dyDescent="0.25">
      <c r="A12" s="47"/>
      <c r="B12" s="47"/>
      <c r="C12" s="47"/>
      <c r="D12" s="47"/>
      <c r="E12" s="47"/>
      <c r="F12" s="7">
        <v>2020</v>
      </c>
      <c r="G12" s="7">
        <v>2021</v>
      </c>
      <c r="H12" s="37">
        <v>2022</v>
      </c>
      <c r="I12" s="7">
        <v>2023</v>
      </c>
      <c r="J12" s="7">
        <v>2024</v>
      </c>
      <c r="K12" s="7">
        <v>2025</v>
      </c>
    </row>
    <row r="13" spans="1:12" ht="47.25" x14ac:dyDescent="0.2">
      <c r="A13" s="8" t="s">
        <v>32</v>
      </c>
      <c r="B13" s="9" t="s">
        <v>28</v>
      </c>
      <c r="C13" s="10" t="s">
        <v>16</v>
      </c>
      <c r="D13" s="10" t="s">
        <v>20</v>
      </c>
      <c r="E13" s="11">
        <f>SUM(F13:K13)</f>
        <v>827.54600000000005</v>
      </c>
      <c r="F13" s="12">
        <f>SUM(F15,F16,F20)</f>
        <v>115.786</v>
      </c>
      <c r="G13" s="12">
        <f>SUM(G15,G16,G20)</f>
        <v>383.92</v>
      </c>
      <c r="H13" s="34">
        <f>SUM(H15,H16,H20)</f>
        <v>148.92000000000002</v>
      </c>
      <c r="I13" s="12">
        <f>SUM(I15,I16,I20)</f>
        <v>148.92000000000002</v>
      </c>
      <c r="J13" s="12">
        <f>SUM(J15,J20,J16)</f>
        <v>15</v>
      </c>
      <c r="K13" s="12">
        <f>SUM(K15,K16,K20)</f>
        <v>15</v>
      </c>
    </row>
    <row r="14" spans="1:12" ht="15.75" x14ac:dyDescent="0.25">
      <c r="A14" s="13" t="s">
        <v>5</v>
      </c>
      <c r="B14" s="14"/>
      <c r="C14" s="15"/>
      <c r="D14" s="15"/>
      <c r="E14" s="16"/>
      <c r="F14" s="17"/>
      <c r="G14" s="17"/>
      <c r="H14" s="29"/>
      <c r="I14" s="17"/>
      <c r="J14" s="17"/>
      <c r="K14" s="17"/>
    </row>
    <row r="15" spans="1:12" ht="126" x14ac:dyDescent="0.2">
      <c r="A15" s="13" t="s">
        <v>42</v>
      </c>
      <c r="B15" s="18" t="s">
        <v>28</v>
      </c>
      <c r="C15" s="15" t="s">
        <v>16</v>
      </c>
      <c r="D15" s="15" t="s">
        <v>20</v>
      </c>
      <c r="E15" s="16">
        <f>SUM(F15:K15)</f>
        <v>195</v>
      </c>
      <c r="F15" s="17">
        <v>0</v>
      </c>
      <c r="G15" s="17">
        <v>195</v>
      </c>
      <c r="H15" s="17">
        <v>0</v>
      </c>
      <c r="I15" s="17">
        <v>0</v>
      </c>
      <c r="J15" s="17">
        <v>0</v>
      </c>
      <c r="K15" s="17">
        <v>0</v>
      </c>
    </row>
    <row r="16" spans="1:12" ht="78.75" x14ac:dyDescent="0.2">
      <c r="A16" s="13" t="s">
        <v>33</v>
      </c>
      <c r="B16" s="18" t="s">
        <v>28</v>
      </c>
      <c r="C16" s="15" t="s">
        <v>16</v>
      </c>
      <c r="D16" s="15" t="s">
        <v>20</v>
      </c>
      <c r="E16" s="16">
        <f t="shared" ref="E16:E63" si="0">SUM(F16:K16)</f>
        <v>440.786</v>
      </c>
      <c r="F16" s="17">
        <v>100.786</v>
      </c>
      <c r="G16" s="17">
        <f>SUM(G17:G19)</f>
        <v>140</v>
      </c>
      <c r="H16" s="30">
        <f>SUM(H17:H19)</f>
        <v>100</v>
      </c>
      <c r="I16" s="17">
        <f>SUM(I17:I19)</f>
        <v>100</v>
      </c>
      <c r="J16" s="17">
        <f>SUM(J17:J19)</f>
        <v>0</v>
      </c>
      <c r="K16" s="17">
        <f>SUM(K17:K19)</f>
        <v>0</v>
      </c>
    </row>
    <row r="17" spans="1:11" ht="31.5" x14ac:dyDescent="0.2">
      <c r="A17" s="20" t="s">
        <v>40</v>
      </c>
      <c r="B17" s="9"/>
      <c r="C17" s="15"/>
      <c r="D17" s="15"/>
      <c r="E17" s="16">
        <f t="shared" si="0"/>
        <v>163.73599999999999</v>
      </c>
      <c r="F17" s="17">
        <v>63.735999999999997</v>
      </c>
      <c r="G17" s="17">
        <v>0</v>
      </c>
      <c r="H17" s="30">
        <v>100</v>
      </c>
      <c r="I17" s="16">
        <v>0</v>
      </c>
      <c r="J17" s="17">
        <v>0</v>
      </c>
      <c r="K17" s="17">
        <v>0</v>
      </c>
    </row>
    <row r="18" spans="1:11" ht="31.5" x14ac:dyDescent="0.2">
      <c r="A18" s="13" t="s">
        <v>41</v>
      </c>
      <c r="B18" s="9"/>
      <c r="C18" s="15"/>
      <c r="D18" s="15"/>
      <c r="E18" s="16">
        <f t="shared" si="0"/>
        <v>137.05000000000001</v>
      </c>
      <c r="F18" s="17">
        <v>37.049999999999997</v>
      </c>
      <c r="G18" s="17">
        <v>0</v>
      </c>
      <c r="H18" s="30">
        <v>0</v>
      </c>
      <c r="I18" s="16">
        <v>100</v>
      </c>
      <c r="J18" s="17">
        <v>0</v>
      </c>
      <c r="K18" s="17">
        <v>0</v>
      </c>
    </row>
    <row r="19" spans="1:11" ht="15.75" x14ac:dyDescent="0.2">
      <c r="A19" s="13" t="s">
        <v>39</v>
      </c>
      <c r="B19" s="9"/>
      <c r="C19" s="15"/>
      <c r="D19" s="15"/>
      <c r="E19" s="16">
        <f t="shared" si="0"/>
        <v>140</v>
      </c>
      <c r="F19" s="17">
        <v>0</v>
      </c>
      <c r="G19" s="17">
        <v>140</v>
      </c>
      <c r="H19" s="30">
        <v>0</v>
      </c>
      <c r="I19" s="16">
        <v>0</v>
      </c>
      <c r="J19" s="17">
        <v>0</v>
      </c>
      <c r="K19" s="17">
        <v>0</v>
      </c>
    </row>
    <row r="20" spans="1:11" ht="78.75" x14ac:dyDescent="0.2">
      <c r="A20" s="13" t="s">
        <v>43</v>
      </c>
      <c r="B20" s="18" t="s">
        <v>28</v>
      </c>
      <c r="C20" s="15" t="s">
        <v>16</v>
      </c>
      <c r="D20" s="15" t="s">
        <v>20</v>
      </c>
      <c r="E20" s="16">
        <f t="shared" si="0"/>
        <v>191.76</v>
      </c>
      <c r="F20" s="17">
        <v>15</v>
      </c>
      <c r="G20" s="17">
        <v>48.92</v>
      </c>
      <c r="H20" s="30">
        <v>48.92</v>
      </c>
      <c r="I20" s="17">
        <v>48.92</v>
      </c>
      <c r="J20" s="17">
        <v>15</v>
      </c>
      <c r="K20" s="17">
        <v>15</v>
      </c>
    </row>
    <row r="21" spans="1:11" ht="47.25" x14ac:dyDescent="0.2">
      <c r="A21" s="8" t="s">
        <v>34</v>
      </c>
      <c r="B21" s="9" t="s">
        <v>28</v>
      </c>
      <c r="C21" s="10" t="s">
        <v>16</v>
      </c>
      <c r="D21" s="10" t="s">
        <v>17</v>
      </c>
      <c r="E21" s="11">
        <f t="shared" si="0"/>
        <v>1812.579</v>
      </c>
      <c r="F21" s="12">
        <f t="shared" ref="F21:K21" si="1">SUM(F23,F24,F25,F26,F27)</f>
        <v>456.87400000000002</v>
      </c>
      <c r="G21" s="12">
        <f t="shared" si="1"/>
        <v>251.02099999999999</v>
      </c>
      <c r="H21" s="12">
        <v>225.38399999999999</v>
      </c>
      <c r="I21" s="11">
        <v>176.64400000000001</v>
      </c>
      <c r="J21" s="12">
        <f t="shared" si="1"/>
        <v>351.32800000000003</v>
      </c>
      <c r="K21" s="12">
        <f t="shared" si="1"/>
        <v>351.32800000000003</v>
      </c>
    </row>
    <row r="22" spans="1:11" ht="15.75" x14ac:dyDescent="0.25">
      <c r="A22" s="13" t="s">
        <v>5</v>
      </c>
      <c r="B22" s="22"/>
      <c r="C22" s="15"/>
      <c r="D22" s="15"/>
      <c r="E22" s="16"/>
      <c r="F22" s="17"/>
      <c r="G22" s="17"/>
      <c r="H22" s="29"/>
      <c r="I22" s="16"/>
      <c r="J22" s="17"/>
      <c r="K22" s="17"/>
    </row>
    <row r="23" spans="1:11" ht="15.75" x14ac:dyDescent="0.2">
      <c r="A23" s="13" t="s">
        <v>8</v>
      </c>
      <c r="B23" s="9" t="s">
        <v>28</v>
      </c>
      <c r="C23" s="15"/>
      <c r="D23" s="15"/>
      <c r="E23" s="16">
        <f t="shared" si="0"/>
        <v>1514.5360000000001</v>
      </c>
      <c r="F23" s="17">
        <v>286.83499999999998</v>
      </c>
      <c r="G23" s="17">
        <v>251.02099999999999</v>
      </c>
      <c r="H23" s="17">
        <v>225.38399999999999</v>
      </c>
      <c r="I23" s="16">
        <v>176.64400000000001</v>
      </c>
      <c r="J23" s="17">
        <v>287.32600000000002</v>
      </c>
      <c r="K23" s="17">
        <v>287.32600000000002</v>
      </c>
    </row>
    <row r="24" spans="1:11" ht="15.75" x14ac:dyDescent="0.25">
      <c r="A24" s="13" t="s">
        <v>9</v>
      </c>
      <c r="B24" s="9" t="s">
        <v>28</v>
      </c>
      <c r="C24" s="15"/>
      <c r="D24" s="15"/>
      <c r="E24" s="16">
        <f t="shared" si="0"/>
        <v>48.003999999999998</v>
      </c>
      <c r="F24" s="17">
        <v>0</v>
      </c>
      <c r="G24" s="17">
        <v>0</v>
      </c>
      <c r="H24" s="29">
        <v>0</v>
      </c>
      <c r="I24" s="16">
        <v>0</v>
      </c>
      <c r="J24" s="17">
        <v>24.001999999999999</v>
      </c>
      <c r="K24" s="17">
        <v>24.001999999999999</v>
      </c>
    </row>
    <row r="25" spans="1:11" ht="15.75" x14ac:dyDescent="0.25">
      <c r="A25" s="13" t="s">
        <v>13</v>
      </c>
      <c r="B25" s="9" t="s">
        <v>28</v>
      </c>
      <c r="C25" s="15"/>
      <c r="D25" s="15"/>
      <c r="E25" s="16">
        <f t="shared" si="0"/>
        <v>10.151</v>
      </c>
      <c r="F25" s="17">
        <v>10.151</v>
      </c>
      <c r="G25" s="17">
        <v>0</v>
      </c>
      <c r="H25" s="32">
        <v>0</v>
      </c>
      <c r="I25" s="16">
        <v>0</v>
      </c>
      <c r="J25" s="17">
        <v>0</v>
      </c>
      <c r="K25" s="17">
        <v>0</v>
      </c>
    </row>
    <row r="26" spans="1:11" ht="15.75" x14ac:dyDescent="0.25">
      <c r="A26" s="13" t="s">
        <v>21</v>
      </c>
      <c r="B26" s="9" t="s">
        <v>28</v>
      </c>
      <c r="C26" s="15"/>
      <c r="D26" s="15"/>
      <c r="E26" s="16">
        <f t="shared" si="0"/>
        <v>0</v>
      </c>
      <c r="F26" s="17">
        <v>0</v>
      </c>
      <c r="G26" s="17">
        <v>0</v>
      </c>
      <c r="H26" s="32">
        <v>0</v>
      </c>
      <c r="I26" s="16">
        <v>0</v>
      </c>
      <c r="J26" s="17">
        <v>0</v>
      </c>
      <c r="K26" s="17">
        <v>0</v>
      </c>
    </row>
    <row r="27" spans="1:11" ht="31.5" x14ac:dyDescent="0.2">
      <c r="A27" s="13" t="s">
        <v>24</v>
      </c>
      <c r="B27" s="9" t="s">
        <v>28</v>
      </c>
      <c r="C27" s="15"/>
      <c r="D27" s="15"/>
      <c r="E27" s="16">
        <f t="shared" si="0"/>
        <v>239.88800000000001</v>
      </c>
      <c r="F27" s="17">
        <f>138.888+21</f>
        <v>159.88800000000001</v>
      </c>
      <c r="G27" s="17">
        <v>0</v>
      </c>
      <c r="H27" s="33">
        <v>0</v>
      </c>
      <c r="I27" s="16">
        <v>0</v>
      </c>
      <c r="J27" s="17">
        <v>40</v>
      </c>
      <c r="K27" s="17">
        <v>40</v>
      </c>
    </row>
    <row r="28" spans="1:11" ht="47.25" x14ac:dyDescent="0.2">
      <c r="A28" s="8" t="s">
        <v>35</v>
      </c>
      <c r="B28" s="9" t="s">
        <v>28</v>
      </c>
      <c r="C28" s="10" t="s">
        <v>16</v>
      </c>
      <c r="D28" s="10" t="s">
        <v>17</v>
      </c>
      <c r="E28" s="11">
        <f t="shared" si="0"/>
        <v>0</v>
      </c>
      <c r="F28" s="12">
        <v>0</v>
      </c>
      <c r="G28" s="12">
        <v>0</v>
      </c>
      <c r="H28" s="11">
        <v>0</v>
      </c>
      <c r="I28" s="11">
        <v>0</v>
      </c>
      <c r="J28" s="12">
        <v>0</v>
      </c>
      <c r="K28" s="12">
        <v>0</v>
      </c>
    </row>
    <row r="29" spans="1:11" ht="47.25" x14ac:dyDescent="0.2">
      <c r="A29" s="8" t="s">
        <v>36</v>
      </c>
      <c r="B29" s="9" t="s">
        <v>28</v>
      </c>
      <c r="C29" s="10" t="s">
        <v>16</v>
      </c>
      <c r="D29" s="10" t="s">
        <v>17</v>
      </c>
      <c r="E29" s="11">
        <f t="shared" si="0"/>
        <v>129.86099999999999</v>
      </c>
      <c r="F29" s="12">
        <f t="shared" ref="F29:K29" si="2">SUM(F31:F33)</f>
        <v>30.22</v>
      </c>
      <c r="G29" s="12">
        <f t="shared" si="2"/>
        <v>6</v>
      </c>
      <c r="H29" s="34">
        <f t="shared" si="2"/>
        <v>8</v>
      </c>
      <c r="I29" s="11">
        <f t="shared" si="2"/>
        <v>8</v>
      </c>
      <c r="J29" s="12">
        <f t="shared" si="2"/>
        <v>50.459000000000003</v>
      </c>
      <c r="K29" s="12">
        <f t="shared" si="2"/>
        <v>27.182000000000002</v>
      </c>
    </row>
    <row r="30" spans="1:11" ht="15.75" x14ac:dyDescent="0.25">
      <c r="A30" s="13" t="s">
        <v>5</v>
      </c>
      <c r="B30" s="9"/>
      <c r="C30" s="15"/>
      <c r="D30" s="10"/>
      <c r="E30" s="16"/>
      <c r="F30" s="12"/>
      <c r="G30" s="12"/>
      <c r="H30" s="35"/>
      <c r="I30" s="11"/>
      <c r="J30" s="12"/>
      <c r="K30" s="12"/>
    </row>
    <row r="31" spans="1:11" ht="47.25" x14ac:dyDescent="0.2">
      <c r="A31" s="13" t="s">
        <v>44</v>
      </c>
      <c r="B31" s="18" t="s">
        <v>28</v>
      </c>
      <c r="C31" s="15" t="s">
        <v>16</v>
      </c>
      <c r="D31" s="15" t="s">
        <v>17</v>
      </c>
      <c r="E31" s="16">
        <f t="shared" si="0"/>
        <v>44.400000000000006</v>
      </c>
      <c r="F31" s="17">
        <v>6</v>
      </c>
      <c r="G31" s="17">
        <v>6</v>
      </c>
      <c r="H31" s="16">
        <v>8</v>
      </c>
      <c r="I31" s="16">
        <v>8</v>
      </c>
      <c r="J31" s="17">
        <v>8.1999999999999993</v>
      </c>
      <c r="K31" s="17">
        <v>8.1999999999999993</v>
      </c>
    </row>
    <row r="32" spans="1:11" ht="47.25" x14ac:dyDescent="0.2">
      <c r="A32" s="38" t="s">
        <v>26</v>
      </c>
      <c r="B32" s="18" t="s">
        <v>28</v>
      </c>
      <c r="C32" s="15" t="s">
        <v>16</v>
      </c>
      <c r="D32" s="15" t="s">
        <v>17</v>
      </c>
      <c r="E32" s="16">
        <f t="shared" si="0"/>
        <v>48.191999999999993</v>
      </c>
      <c r="F32" s="17">
        <v>16.22</v>
      </c>
      <c r="G32" s="19"/>
      <c r="H32" s="31"/>
      <c r="I32" s="21"/>
      <c r="J32" s="17">
        <v>21.251999999999999</v>
      </c>
      <c r="K32" s="17">
        <v>10.72</v>
      </c>
    </row>
    <row r="33" spans="1:11" ht="47.25" x14ac:dyDescent="0.2">
      <c r="A33" s="13" t="s">
        <v>57</v>
      </c>
      <c r="B33" s="18" t="s">
        <v>28</v>
      </c>
      <c r="C33" s="15" t="s">
        <v>16</v>
      </c>
      <c r="D33" s="15" t="s">
        <v>17</v>
      </c>
      <c r="E33" s="16">
        <f t="shared" si="0"/>
        <v>37.269000000000005</v>
      </c>
      <c r="F33" s="17">
        <v>8</v>
      </c>
      <c r="G33" s="19"/>
      <c r="H33" s="31"/>
      <c r="I33" s="21"/>
      <c r="J33" s="17">
        <v>21.007000000000001</v>
      </c>
      <c r="K33" s="17">
        <v>8.2620000000000005</v>
      </c>
    </row>
    <row r="34" spans="1:11" ht="47.25" x14ac:dyDescent="0.2">
      <c r="A34" s="8" t="s">
        <v>37</v>
      </c>
      <c r="B34" s="9" t="s">
        <v>28</v>
      </c>
      <c r="C34" s="10" t="s">
        <v>16</v>
      </c>
      <c r="D34" s="10" t="s">
        <v>17</v>
      </c>
      <c r="E34" s="11">
        <f t="shared" si="0"/>
        <v>413.42500000000001</v>
      </c>
      <c r="F34" s="12">
        <f t="shared" ref="F34:K34" si="3">SUM(F36:F39)</f>
        <v>188.375</v>
      </c>
      <c r="G34" s="12">
        <f t="shared" si="3"/>
        <v>20</v>
      </c>
      <c r="H34" s="34">
        <f t="shared" si="3"/>
        <v>0</v>
      </c>
      <c r="I34" s="11">
        <f t="shared" si="3"/>
        <v>0</v>
      </c>
      <c r="J34" s="12">
        <f t="shared" si="3"/>
        <v>112.29</v>
      </c>
      <c r="K34" s="12">
        <f t="shared" si="3"/>
        <v>92.76</v>
      </c>
    </row>
    <row r="35" spans="1:11" ht="15.75" x14ac:dyDescent="0.25">
      <c r="A35" s="13" t="s">
        <v>5</v>
      </c>
      <c r="B35" s="23"/>
      <c r="C35" s="15"/>
      <c r="D35" s="15"/>
      <c r="E35" s="16"/>
      <c r="F35" s="29"/>
      <c r="G35" s="29"/>
      <c r="H35" s="29"/>
      <c r="I35" s="16"/>
      <c r="J35" s="17"/>
      <c r="K35" s="17"/>
    </row>
    <row r="36" spans="1:11" ht="47.25" x14ac:dyDescent="0.2">
      <c r="A36" s="13" t="s">
        <v>59</v>
      </c>
      <c r="B36" s="18" t="s">
        <v>28</v>
      </c>
      <c r="C36" s="15" t="s">
        <v>16</v>
      </c>
      <c r="D36" s="15" t="s">
        <v>17</v>
      </c>
      <c r="E36" s="16">
        <f t="shared" si="0"/>
        <v>60.2</v>
      </c>
      <c r="F36" s="17">
        <v>40.200000000000003</v>
      </c>
      <c r="G36" s="17">
        <v>20</v>
      </c>
      <c r="H36" s="30">
        <v>0</v>
      </c>
      <c r="I36" s="16"/>
      <c r="J36" s="16">
        <v>0</v>
      </c>
      <c r="K36" s="16">
        <v>0</v>
      </c>
    </row>
    <row r="37" spans="1:11" ht="47.25" x14ac:dyDescent="0.2">
      <c r="A37" s="13" t="s">
        <v>58</v>
      </c>
      <c r="B37" s="18" t="s">
        <v>28</v>
      </c>
      <c r="C37" s="15" t="s">
        <v>16</v>
      </c>
      <c r="D37" s="15" t="s">
        <v>17</v>
      </c>
      <c r="E37" s="16">
        <f t="shared" si="0"/>
        <v>132.17700000000002</v>
      </c>
      <c r="F37" s="16">
        <v>24.777000000000001</v>
      </c>
      <c r="G37" s="16">
        <v>0</v>
      </c>
      <c r="H37" s="16">
        <v>0</v>
      </c>
      <c r="I37" s="16">
        <v>0</v>
      </c>
      <c r="J37" s="17">
        <v>53.7</v>
      </c>
      <c r="K37" s="17">
        <v>53.7</v>
      </c>
    </row>
    <row r="38" spans="1:11" ht="47.25" x14ac:dyDescent="0.2">
      <c r="A38" s="13" t="s">
        <v>27</v>
      </c>
      <c r="B38" s="18" t="s">
        <v>28</v>
      </c>
      <c r="C38" s="15" t="s">
        <v>16</v>
      </c>
      <c r="D38" s="15" t="s">
        <v>17</v>
      </c>
      <c r="E38" s="16">
        <f t="shared" si="0"/>
        <v>19.53</v>
      </c>
      <c r="F38" s="17">
        <v>0</v>
      </c>
      <c r="G38" s="17">
        <v>0</v>
      </c>
      <c r="H38" s="30">
        <v>0</v>
      </c>
      <c r="I38" s="16">
        <v>0</v>
      </c>
      <c r="J38" s="17">
        <v>19.53</v>
      </c>
      <c r="K38" s="17">
        <v>0</v>
      </c>
    </row>
    <row r="39" spans="1:11" ht="47.25" x14ac:dyDescent="0.2">
      <c r="A39" s="13" t="s">
        <v>38</v>
      </c>
      <c r="B39" s="18" t="s">
        <v>28</v>
      </c>
      <c r="C39" s="15" t="s">
        <v>16</v>
      </c>
      <c r="D39" s="15" t="s">
        <v>17</v>
      </c>
      <c r="E39" s="16">
        <f t="shared" si="0"/>
        <v>201.518</v>
      </c>
      <c r="F39" s="17">
        <v>123.398</v>
      </c>
      <c r="G39" s="17">
        <v>0</v>
      </c>
      <c r="H39" s="30">
        <v>0</v>
      </c>
      <c r="I39" s="16">
        <v>0</v>
      </c>
      <c r="J39" s="17">
        <v>39.06</v>
      </c>
      <c r="K39" s="17">
        <v>39.06</v>
      </c>
    </row>
    <row r="40" spans="1:11" ht="47.25" x14ac:dyDescent="0.25">
      <c r="A40" s="13" t="s">
        <v>60</v>
      </c>
      <c r="B40" s="18" t="s">
        <v>28</v>
      </c>
      <c r="C40" s="15" t="s">
        <v>16</v>
      </c>
      <c r="D40" s="15" t="s">
        <v>17</v>
      </c>
      <c r="E40" s="16">
        <f t="shared" si="0"/>
        <v>15</v>
      </c>
      <c r="F40" s="17">
        <v>15</v>
      </c>
      <c r="G40" s="17"/>
      <c r="H40" s="29"/>
      <c r="I40" s="16"/>
      <c r="J40" s="17"/>
      <c r="K40" s="17"/>
    </row>
    <row r="41" spans="1:11" ht="47.25" x14ac:dyDescent="0.2">
      <c r="A41" s="8" t="s">
        <v>23</v>
      </c>
      <c r="B41" s="9" t="s">
        <v>28</v>
      </c>
      <c r="C41" s="10" t="s">
        <v>16</v>
      </c>
      <c r="D41" s="10" t="s">
        <v>17</v>
      </c>
      <c r="E41" s="11">
        <f t="shared" si="0"/>
        <v>428.47899999999998</v>
      </c>
      <c r="F41" s="12">
        <f>SUM(F43:F48)</f>
        <v>80.64</v>
      </c>
      <c r="G41" s="12">
        <f t="shared" ref="G41:K41" si="4">SUM(G43:G48)</f>
        <v>15</v>
      </c>
      <c r="H41" s="12">
        <f t="shared" si="4"/>
        <v>42.225999999999999</v>
      </c>
      <c r="I41" s="12">
        <f t="shared" si="4"/>
        <v>41.313000000000002</v>
      </c>
      <c r="J41" s="12">
        <f t="shared" si="4"/>
        <v>123.1</v>
      </c>
      <c r="K41" s="12">
        <f t="shared" si="4"/>
        <v>126.2</v>
      </c>
    </row>
    <row r="42" spans="1:11" ht="15.75" x14ac:dyDescent="0.25">
      <c r="A42" s="13" t="s">
        <v>5</v>
      </c>
      <c r="B42" s="23"/>
      <c r="C42" s="15"/>
      <c r="D42" s="15"/>
      <c r="E42" s="16"/>
      <c r="F42" s="17"/>
      <c r="G42" s="17"/>
      <c r="H42" s="29"/>
      <c r="I42" s="17"/>
      <c r="J42" s="17"/>
      <c r="K42" s="17"/>
    </row>
    <row r="43" spans="1:11" ht="47.25" x14ac:dyDescent="0.2">
      <c r="A43" s="13" t="s">
        <v>10</v>
      </c>
      <c r="B43" s="18" t="s">
        <v>28</v>
      </c>
      <c r="C43" s="15" t="s">
        <v>16</v>
      </c>
      <c r="D43" s="15" t="s">
        <v>17</v>
      </c>
      <c r="E43" s="16">
        <f t="shared" si="0"/>
        <v>310.37899999999996</v>
      </c>
      <c r="F43" s="17">
        <v>80.64</v>
      </c>
      <c r="G43" s="17">
        <v>15</v>
      </c>
      <c r="H43" s="30">
        <v>42.225999999999999</v>
      </c>
      <c r="I43" s="17">
        <v>41.313000000000002</v>
      </c>
      <c r="J43" s="17">
        <v>70</v>
      </c>
      <c r="K43" s="17">
        <v>61.2</v>
      </c>
    </row>
    <row r="44" spans="1:11" ht="47.25" x14ac:dyDescent="0.2">
      <c r="A44" s="13" t="s">
        <v>14</v>
      </c>
      <c r="B44" s="18" t="s">
        <v>28</v>
      </c>
      <c r="C44" s="15" t="s">
        <v>16</v>
      </c>
      <c r="D44" s="15" t="s">
        <v>17</v>
      </c>
      <c r="E44" s="16">
        <f t="shared" si="0"/>
        <v>5</v>
      </c>
      <c r="F44" s="17">
        <v>0</v>
      </c>
      <c r="G44" s="17">
        <v>0</v>
      </c>
      <c r="H44" s="30">
        <v>0</v>
      </c>
      <c r="I44" s="17">
        <v>0</v>
      </c>
      <c r="J44" s="17">
        <v>5</v>
      </c>
      <c r="K44" s="17">
        <v>0</v>
      </c>
    </row>
    <row r="45" spans="1:11" ht="47.25" x14ac:dyDescent="0.2">
      <c r="A45" s="13" t="s">
        <v>15</v>
      </c>
      <c r="B45" s="18" t="s">
        <v>28</v>
      </c>
      <c r="C45" s="15" t="s">
        <v>16</v>
      </c>
      <c r="D45" s="15" t="s">
        <v>17</v>
      </c>
      <c r="E45" s="16">
        <f t="shared" si="0"/>
        <v>50</v>
      </c>
      <c r="F45" s="17">
        <v>0</v>
      </c>
      <c r="G45" s="17">
        <v>0</v>
      </c>
      <c r="H45" s="30">
        <v>0</v>
      </c>
      <c r="I45" s="17">
        <v>0</v>
      </c>
      <c r="J45" s="17">
        <v>0</v>
      </c>
      <c r="K45" s="17">
        <v>50</v>
      </c>
    </row>
    <row r="46" spans="1:11" ht="47.25" x14ac:dyDescent="0.2">
      <c r="A46" s="13" t="s">
        <v>25</v>
      </c>
      <c r="B46" s="18" t="s">
        <v>28</v>
      </c>
      <c r="C46" s="15" t="s">
        <v>16</v>
      </c>
      <c r="D46" s="15" t="s">
        <v>17</v>
      </c>
      <c r="E46" s="16">
        <f t="shared" si="0"/>
        <v>3.1</v>
      </c>
      <c r="F46" s="17">
        <v>0</v>
      </c>
      <c r="G46" s="17">
        <v>0</v>
      </c>
      <c r="H46" s="30">
        <v>0</v>
      </c>
      <c r="I46" s="17">
        <v>0</v>
      </c>
      <c r="J46" s="17">
        <v>3.1</v>
      </c>
      <c r="K46" s="17">
        <v>0</v>
      </c>
    </row>
    <row r="47" spans="1:11" ht="47.25" x14ac:dyDescent="0.2">
      <c r="A47" s="13" t="s">
        <v>11</v>
      </c>
      <c r="B47" s="18" t="s">
        <v>28</v>
      </c>
      <c r="C47" s="15" t="s">
        <v>16</v>
      </c>
      <c r="D47" s="15" t="s">
        <v>17</v>
      </c>
      <c r="E47" s="16">
        <f t="shared" si="0"/>
        <v>45</v>
      </c>
      <c r="F47" s="17">
        <v>0</v>
      </c>
      <c r="G47" s="17">
        <v>0</v>
      </c>
      <c r="H47" s="30">
        <v>0</v>
      </c>
      <c r="I47" s="17">
        <v>0</v>
      </c>
      <c r="J47" s="17">
        <v>30</v>
      </c>
      <c r="K47" s="17">
        <v>15</v>
      </c>
    </row>
    <row r="48" spans="1:11" ht="47.25" x14ac:dyDescent="0.2">
      <c r="A48" s="13" t="s">
        <v>19</v>
      </c>
      <c r="B48" s="18" t="s">
        <v>28</v>
      </c>
      <c r="C48" s="15" t="s">
        <v>16</v>
      </c>
      <c r="D48" s="15" t="s">
        <v>17</v>
      </c>
      <c r="E48" s="16">
        <f t="shared" si="0"/>
        <v>15</v>
      </c>
      <c r="F48" s="17">
        <v>0</v>
      </c>
      <c r="G48" s="17">
        <v>0</v>
      </c>
      <c r="H48" s="30">
        <v>0</v>
      </c>
      <c r="I48" s="17">
        <v>0</v>
      </c>
      <c r="J48" s="17">
        <v>15</v>
      </c>
      <c r="K48" s="17">
        <v>0</v>
      </c>
    </row>
    <row r="49" spans="1:12" ht="47.25" x14ac:dyDescent="0.2">
      <c r="A49" s="24" t="s">
        <v>51</v>
      </c>
      <c r="B49" s="9" t="s">
        <v>28</v>
      </c>
      <c r="C49" s="10" t="s">
        <v>16</v>
      </c>
      <c r="D49" s="10"/>
      <c r="E49" s="11">
        <f t="shared" si="0"/>
        <v>879.89599999999996</v>
      </c>
      <c r="F49" s="12">
        <f>F51</f>
        <v>799.89599999999996</v>
      </c>
      <c r="G49" s="12">
        <f>G54</f>
        <v>80</v>
      </c>
      <c r="H49" s="36">
        <f>SUM(H51,H59,H62)</f>
        <v>0</v>
      </c>
      <c r="I49" s="12">
        <v>0</v>
      </c>
      <c r="J49" s="12">
        <v>0</v>
      </c>
      <c r="K49" s="12">
        <v>0</v>
      </c>
    </row>
    <row r="50" spans="1:12" ht="15.75" x14ac:dyDescent="0.2">
      <c r="A50" s="25" t="s">
        <v>50</v>
      </c>
      <c r="B50" s="9"/>
      <c r="C50" s="15"/>
      <c r="D50" s="39"/>
      <c r="E50" s="16"/>
      <c r="F50" s="12"/>
      <c r="G50" s="12"/>
      <c r="H50" s="36"/>
      <c r="I50" s="12"/>
      <c r="J50" s="12"/>
      <c r="K50" s="12"/>
    </row>
    <row r="51" spans="1:12" ht="15.75" x14ac:dyDescent="0.2">
      <c r="A51" s="44" t="s">
        <v>54</v>
      </c>
      <c r="B51" s="45">
        <v>2020</v>
      </c>
      <c r="C51" s="46"/>
      <c r="D51" s="20"/>
      <c r="E51" s="16">
        <f t="shared" si="0"/>
        <v>799.89599999999996</v>
      </c>
      <c r="F51" s="17">
        <f>SUM(F52:F53)</f>
        <v>799.89599999999996</v>
      </c>
      <c r="G51" s="17"/>
      <c r="H51" s="17">
        <v>0</v>
      </c>
      <c r="I51" s="17">
        <v>0</v>
      </c>
      <c r="J51" s="17">
        <v>0</v>
      </c>
      <c r="K51" s="17">
        <v>0</v>
      </c>
      <c r="L51" t="s">
        <v>31</v>
      </c>
    </row>
    <row r="52" spans="1:12" ht="47.25" x14ac:dyDescent="0.2">
      <c r="A52" s="44"/>
      <c r="B52" s="45"/>
      <c r="C52" s="46"/>
      <c r="D52" s="20" t="s">
        <v>53</v>
      </c>
      <c r="E52" s="16">
        <f t="shared" si="0"/>
        <v>99.896000000000001</v>
      </c>
      <c r="F52" s="17">
        <v>99.896000000000001</v>
      </c>
      <c r="G52" s="17"/>
      <c r="H52" s="17"/>
      <c r="I52" s="17"/>
      <c r="J52" s="17"/>
      <c r="K52" s="17"/>
    </row>
    <row r="53" spans="1:12" ht="31.5" x14ac:dyDescent="0.2">
      <c r="A53" s="44"/>
      <c r="B53" s="45"/>
      <c r="C53" s="46"/>
      <c r="D53" s="20" t="s">
        <v>52</v>
      </c>
      <c r="E53" s="16">
        <f t="shared" si="0"/>
        <v>700</v>
      </c>
      <c r="F53" s="17">
        <v>700</v>
      </c>
      <c r="G53" s="17"/>
      <c r="H53" s="17"/>
      <c r="I53" s="17"/>
      <c r="J53" s="17"/>
      <c r="K53" s="17"/>
    </row>
    <row r="54" spans="1:12" ht="15.75" x14ac:dyDescent="0.2">
      <c r="A54" s="44" t="s">
        <v>62</v>
      </c>
      <c r="B54" s="45">
        <v>2021</v>
      </c>
      <c r="C54" s="46"/>
      <c r="D54" s="20"/>
      <c r="E54" s="16">
        <f t="shared" si="0"/>
        <v>80</v>
      </c>
      <c r="F54" s="17"/>
      <c r="G54" s="17">
        <f>SUM(G55:G56)</f>
        <v>80</v>
      </c>
      <c r="H54" s="17"/>
      <c r="I54" s="17"/>
      <c r="J54" s="17"/>
      <c r="K54" s="17"/>
    </row>
    <row r="55" spans="1:12" ht="47.25" x14ac:dyDescent="0.2">
      <c r="A55" s="44"/>
      <c r="B55" s="45"/>
      <c r="C55" s="46"/>
      <c r="D55" s="20" t="s">
        <v>53</v>
      </c>
      <c r="E55" s="16">
        <f t="shared" si="0"/>
        <v>80</v>
      </c>
      <c r="F55" s="17"/>
      <c r="G55" s="17">
        <v>80</v>
      </c>
      <c r="H55" s="17"/>
      <c r="I55" s="17"/>
      <c r="J55" s="17"/>
      <c r="K55" s="17"/>
    </row>
    <row r="56" spans="1:12" ht="31.5" x14ac:dyDescent="0.2">
      <c r="A56" s="44"/>
      <c r="B56" s="45"/>
      <c r="C56" s="46"/>
      <c r="D56" s="20" t="s">
        <v>52</v>
      </c>
      <c r="E56" s="16">
        <f t="shared" si="0"/>
        <v>0</v>
      </c>
      <c r="F56" s="17"/>
      <c r="G56" s="17"/>
      <c r="H56" s="17"/>
      <c r="I56" s="17"/>
      <c r="J56" s="17"/>
      <c r="K56" s="17"/>
    </row>
    <row r="57" spans="1:12" ht="47.25" x14ac:dyDescent="0.2">
      <c r="A57" s="40" t="s">
        <v>55</v>
      </c>
      <c r="B57" s="9" t="s">
        <v>28</v>
      </c>
      <c r="C57" s="10" t="s">
        <v>16</v>
      </c>
      <c r="D57" s="39"/>
      <c r="E57" s="11">
        <f t="shared" si="0"/>
        <v>524.76699999999994</v>
      </c>
      <c r="F57" s="12">
        <f>F59</f>
        <v>524.76699999999994</v>
      </c>
      <c r="G57" s="12"/>
      <c r="H57" s="12"/>
      <c r="I57" s="12"/>
      <c r="J57" s="12"/>
      <c r="K57" s="12"/>
    </row>
    <row r="58" spans="1:12" ht="15.75" x14ac:dyDescent="0.2">
      <c r="A58" s="25" t="s">
        <v>50</v>
      </c>
      <c r="B58" s="18"/>
      <c r="C58" s="15"/>
      <c r="D58" s="20"/>
      <c r="E58" s="16"/>
      <c r="F58" s="17"/>
      <c r="G58" s="17"/>
      <c r="H58" s="17"/>
      <c r="I58" s="17"/>
      <c r="J58" s="17"/>
      <c r="K58" s="17"/>
    </row>
    <row r="59" spans="1:12" s="5" customFormat="1" ht="31.5" x14ac:dyDescent="0.2">
      <c r="A59" s="38" t="s">
        <v>56</v>
      </c>
      <c r="B59" s="45">
        <v>2020</v>
      </c>
      <c r="C59" s="46"/>
      <c r="D59" s="20"/>
      <c r="E59" s="16">
        <f t="shared" si="0"/>
        <v>524.76699999999994</v>
      </c>
      <c r="F59" s="26">
        <f>SUM(F60:F61)</f>
        <v>524.76699999999994</v>
      </c>
      <c r="G59" s="17">
        <v>0</v>
      </c>
      <c r="H59" s="30">
        <v>0</v>
      </c>
      <c r="I59" s="17">
        <v>0</v>
      </c>
      <c r="J59" s="17">
        <v>0</v>
      </c>
      <c r="K59" s="17">
        <v>0</v>
      </c>
    </row>
    <row r="60" spans="1:12" s="5" customFormat="1" ht="47.25" x14ac:dyDescent="0.2">
      <c r="A60" s="38"/>
      <c r="B60" s="45"/>
      <c r="C60" s="46"/>
      <c r="D60" s="20" t="s">
        <v>53</v>
      </c>
      <c r="E60" s="16">
        <f t="shared" si="0"/>
        <v>162.65299999999999</v>
      </c>
      <c r="F60" s="26">
        <v>162.65299999999999</v>
      </c>
      <c r="G60" s="17"/>
      <c r="H60" s="30"/>
      <c r="I60" s="17"/>
      <c r="J60" s="17"/>
      <c r="K60" s="17"/>
    </row>
    <row r="61" spans="1:12" s="5" customFormat="1" ht="31.5" x14ac:dyDescent="0.2">
      <c r="A61" s="38"/>
      <c r="B61" s="45"/>
      <c r="C61" s="46"/>
      <c r="D61" s="20" t="s">
        <v>52</v>
      </c>
      <c r="E61" s="16">
        <f t="shared" si="0"/>
        <v>362.11399999999998</v>
      </c>
      <c r="F61" s="26">
        <v>362.11399999999998</v>
      </c>
      <c r="G61" s="17"/>
      <c r="H61" s="30"/>
      <c r="I61" s="17"/>
      <c r="J61" s="17"/>
      <c r="K61" s="17"/>
    </row>
    <row r="62" spans="1:12" s="5" customFormat="1" ht="78.75" x14ac:dyDescent="0.2">
      <c r="A62" s="41" t="s">
        <v>61</v>
      </c>
      <c r="B62" s="18" t="s">
        <v>28</v>
      </c>
      <c r="C62" s="15"/>
      <c r="D62" s="20" t="s">
        <v>30</v>
      </c>
      <c r="E62" s="16">
        <f t="shared" si="0"/>
        <v>0</v>
      </c>
      <c r="F62" s="42">
        <v>0</v>
      </c>
      <c r="G62" s="43">
        <v>0</v>
      </c>
      <c r="H62" s="43">
        <v>0</v>
      </c>
      <c r="I62" s="17">
        <v>0</v>
      </c>
      <c r="J62" s="17">
        <v>0</v>
      </c>
      <c r="K62" s="17">
        <v>0</v>
      </c>
    </row>
    <row r="63" spans="1:12" ht="15.75" x14ac:dyDescent="0.2">
      <c r="A63" s="27" t="s">
        <v>18</v>
      </c>
      <c r="B63" s="28"/>
      <c r="C63" s="8"/>
      <c r="D63" s="36"/>
      <c r="E63" s="11">
        <f t="shared" si="0"/>
        <v>5016.5529999999999</v>
      </c>
      <c r="F63" s="11">
        <f>F13+F21+F28+F29+F34+F41+F49+F57</f>
        <v>2196.558</v>
      </c>
      <c r="G63" s="11">
        <f t="shared" ref="G63:K63" si="5">G13+G21+G28+G29+G34+G41+G49+G57</f>
        <v>755.94100000000003</v>
      </c>
      <c r="H63" s="11">
        <f t="shared" si="5"/>
        <v>424.53</v>
      </c>
      <c r="I63" s="11">
        <f t="shared" si="5"/>
        <v>374.87700000000001</v>
      </c>
      <c r="J63" s="11">
        <f t="shared" si="5"/>
        <v>652.17700000000002</v>
      </c>
      <c r="K63" s="11">
        <f t="shared" si="5"/>
        <v>612.47</v>
      </c>
    </row>
    <row r="64" spans="1:12" x14ac:dyDescent="0.2">
      <c r="A64" s="1"/>
      <c r="C64" s="1"/>
      <c r="D64" s="1"/>
    </row>
    <row r="65" spans="1:7" x14ac:dyDescent="0.2">
      <c r="A65" s="1"/>
      <c r="C65" s="1"/>
      <c r="D65" s="1"/>
    </row>
    <row r="66" spans="1:7" x14ac:dyDescent="0.2">
      <c r="A66" s="1"/>
      <c r="C66" s="1"/>
      <c r="D66" s="1"/>
    </row>
    <row r="67" spans="1:7" x14ac:dyDescent="0.2">
      <c r="A67" s="1"/>
      <c r="C67" s="4"/>
      <c r="D67" s="1"/>
    </row>
    <row r="68" spans="1:7" ht="18.75" customHeight="1" x14ac:dyDescent="0.2">
      <c r="C68" s="1"/>
      <c r="D68" s="1"/>
    </row>
    <row r="78" spans="1:7" x14ac:dyDescent="0.2">
      <c r="G78" t="s">
        <v>22</v>
      </c>
    </row>
  </sheetData>
  <mergeCells count="21">
    <mergeCell ref="A9:K9"/>
    <mergeCell ref="A7:K7"/>
    <mergeCell ref="A8:K8"/>
    <mergeCell ref="A1:K1"/>
    <mergeCell ref="A2:K2"/>
    <mergeCell ref="A3:K3"/>
    <mergeCell ref="A4:K4"/>
    <mergeCell ref="F11:K11"/>
    <mergeCell ref="A11:A12"/>
    <mergeCell ref="B11:B12"/>
    <mergeCell ref="C11:C12"/>
    <mergeCell ref="D11:D12"/>
    <mergeCell ref="E11:E12"/>
    <mergeCell ref="A51:A53"/>
    <mergeCell ref="B51:B53"/>
    <mergeCell ref="C51:C53"/>
    <mergeCell ref="B59:B61"/>
    <mergeCell ref="C59:C61"/>
    <mergeCell ref="A54:A56"/>
    <mergeCell ref="B54:B56"/>
    <mergeCell ref="C54:C56"/>
  </mergeCells>
  <phoneticPr fontId="1" type="noConversion"/>
  <pageMargins left="0.19685039370078741" right="0.19685039370078741" top="0.78740157480314965" bottom="0.19685039370078741" header="0.51181102362204722" footer="0.51181102362204722"/>
  <pageSetup paperSize="9" scale="85" orientation="landscape" verticalDpi="18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показ. ЖКХ.</vt:lpstr>
      <vt:lpstr>'показ. ЖКХ.'!Заголовки_для_печати</vt:lpstr>
      <vt:lpstr>'показ. ЖКХ.'!Область_печати</vt:lpstr>
    </vt:vector>
  </TitlesOfParts>
  <Company>Министерство финансовК.О.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2021-02-04T14:08:25Z</cp:lastPrinted>
  <dcterms:created xsi:type="dcterms:W3CDTF">2013-08-26T07:48:35Z</dcterms:created>
  <dcterms:modified xsi:type="dcterms:W3CDTF">2021-02-04T14:09:14Z</dcterms:modified>
</cp:coreProperties>
</file>