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80" windowWidth="13275" windowHeight="8745"/>
  </bookViews>
  <sheets>
    <sheet name="показ. ЖКХ." sheetId="1" r:id="rId1"/>
  </sheets>
  <definedNames>
    <definedName name="_xlnm.Print_Titles" localSheetId="0">'показ. ЖКХ.'!$8:$9</definedName>
    <definedName name="_xlnm.Print_Area" localSheetId="0">'показ. ЖКХ.'!$A$1:$K$57</definedName>
  </definedNames>
  <calcPr calcId="144525"/>
</workbook>
</file>

<file path=xl/calcChain.xml><?xml version="1.0" encoding="utf-8"?>
<calcChain xmlns="http://schemas.openxmlformats.org/spreadsheetml/2006/main">
  <c r="E57" i="1" l="1"/>
  <c r="F53" i="1" l="1"/>
  <c r="K33" i="1" l="1"/>
  <c r="J33" i="1"/>
  <c r="I33" i="1"/>
  <c r="H33" i="1"/>
  <c r="G33" i="1"/>
  <c r="F33" i="1"/>
  <c r="E36" i="1"/>
  <c r="E35" i="1"/>
  <c r="K28" i="1"/>
  <c r="J28" i="1"/>
  <c r="H28" i="1"/>
  <c r="G28" i="1"/>
  <c r="F28" i="1"/>
  <c r="K13" i="1"/>
  <c r="K10" i="1" s="1"/>
  <c r="K57" i="1" s="1"/>
  <c r="J13" i="1"/>
  <c r="J10" i="1" s="1"/>
  <c r="I13" i="1"/>
  <c r="I10" i="1" s="1"/>
  <c r="H13" i="1"/>
  <c r="H10" i="1" s="1"/>
  <c r="G13" i="1"/>
  <c r="G10" i="1" s="1"/>
  <c r="F10" i="1"/>
  <c r="E17" i="1"/>
  <c r="E16" i="1"/>
  <c r="E15" i="1"/>
  <c r="E14" i="1"/>
  <c r="E33" i="1" l="1"/>
  <c r="E13" i="1"/>
  <c r="H53" i="1"/>
  <c r="G53" i="1"/>
  <c r="E56" i="1"/>
  <c r="E55" i="1" l="1"/>
  <c r="E54" i="1"/>
  <c r="E52" i="1"/>
  <c r="E26" i="1"/>
  <c r="J19" i="1" l="1"/>
  <c r="J57" i="1" s="1"/>
  <c r="K41" i="1"/>
  <c r="J41" i="1"/>
  <c r="I41" i="1"/>
  <c r="H41" i="1"/>
  <c r="H57" i="1" s="1"/>
  <c r="G41" i="1"/>
  <c r="E53" i="1" l="1"/>
  <c r="F41" i="1" l="1"/>
  <c r="E10" i="1" l="1"/>
  <c r="G19" i="1"/>
  <c r="G57" i="1" s="1"/>
  <c r="F19" i="1"/>
  <c r="F57" i="1" s="1"/>
  <c r="E51" i="1" l="1"/>
  <c r="E37" i="1"/>
  <c r="E31" i="1"/>
  <c r="E30" i="1"/>
  <c r="K19" i="1" l="1"/>
  <c r="E48" i="1" l="1"/>
  <c r="E50" i="1"/>
  <c r="E49" i="1"/>
  <c r="E47" i="1"/>
  <c r="E46" i="1"/>
  <c r="E45" i="1"/>
  <c r="E44" i="1"/>
  <c r="E43" i="1"/>
  <c r="E12" i="1"/>
  <c r="E18" i="1"/>
  <c r="E24" i="1"/>
  <c r="E25" i="1"/>
  <c r="E23" i="1"/>
  <c r="E22" i="1"/>
  <c r="I28" i="1" l="1"/>
  <c r="E32" i="1"/>
  <c r="E21" i="1"/>
  <c r="E38" i="1"/>
  <c r="E41" i="1"/>
  <c r="E19" i="1"/>
  <c r="E28" i="1" l="1"/>
  <c r="I57" i="1"/>
</calcChain>
</file>

<file path=xl/comments1.xml><?xml version="1.0" encoding="utf-8"?>
<comments xmlns="http://schemas.openxmlformats.org/spreadsheetml/2006/main">
  <authors>
    <author>user</author>
  </authors>
  <commentList>
    <comment ref="A8" authorId="0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<sst xmlns="http://schemas.openxmlformats.org/spreadsheetml/2006/main" count="123" uniqueCount="64">
  <si>
    <t>ПЕРЕЧЕНЬ</t>
  </si>
  <si>
    <t>Наименование мероприятия</t>
  </si>
  <si>
    <t>Участник подпрограммы</t>
  </si>
  <si>
    <t>Сумма расходов, всего (тыс. руб.)</t>
  </si>
  <si>
    <t>в том числе по годам реализации подпрограммы</t>
  </si>
  <si>
    <t>в том числе:</t>
  </si>
  <si>
    <t>Сроки реализа-ции</t>
  </si>
  <si>
    <t>Источники финансиро-вания</t>
  </si>
  <si>
    <t>приобретение электроэнергии</t>
  </si>
  <si>
    <t>обслуживание уличного освещения</t>
  </si>
  <si>
    <t>противопожарная опашка и окашивание</t>
  </si>
  <si>
    <t>оснащение противопожарным инвентарем</t>
  </si>
  <si>
    <t>резервный фонд по предупреждению и ликвидации черезвычайных ситуаций</t>
  </si>
  <si>
    <t xml:space="preserve"> </t>
  </si>
  <si>
    <t>изготовление тех.документ</t>
  </si>
  <si>
    <t>установка панорамных щитов, изготовление и распространение плакатов, на территории населенных пунктов</t>
  </si>
  <si>
    <t>оборудование противопожарного водоема д.Ворсобино, р-д Кошняки, д. Леоново ……</t>
  </si>
  <si>
    <t>ОАО "Калужская сбытовая компания"</t>
  </si>
  <si>
    <t>ИП Блинов В.В.</t>
  </si>
  <si>
    <t>Ремонт памятников</t>
  </si>
  <si>
    <t>подрядная организация</t>
  </si>
  <si>
    <t>Оборудование подъездов к водоисточникам д.Ворсобино, р-д Кошники, д.Леоново</t>
  </si>
  <si>
    <t>Бюджет    МО СП с. Льнозавод</t>
  </si>
  <si>
    <t>ИТОГО</t>
  </si>
  <si>
    <t>Закупка противопожарного оборудования</t>
  </si>
  <si>
    <t>МР "Износковский район"</t>
  </si>
  <si>
    <t>ремонт уличного освещения</t>
  </si>
  <si>
    <t xml:space="preserve">      </t>
  </si>
  <si>
    <t>Мероприятия в области пожарной безопасности</t>
  </si>
  <si>
    <t>приобретение и установка фонарей,электрических лампочек, прочие  и т.д.</t>
  </si>
  <si>
    <t>страхование добровольных пожарных дружин и пожарных цистер</t>
  </si>
  <si>
    <t>приобретение материалов для ремонта и содержания братских захоронений</t>
  </si>
  <si>
    <t>ремонт пешеходного мостика</t>
  </si>
  <si>
    <t>2014-2021</t>
  </si>
  <si>
    <t>Бюджет    МО СП село Льнозавод; МР "Износковский район"</t>
  </si>
  <si>
    <r>
      <rPr>
        <b/>
        <sz val="11"/>
        <color indexed="8"/>
        <rFont val="Times New Roman"/>
        <family val="1"/>
        <charset val="204"/>
      </rPr>
      <t>РЕЗЕРВ ДЛЯ ПОСЛЕДУЮЩЕГО ПЕРЕРАСПРЕДЕЛЕНИЯ (</t>
    </r>
    <r>
      <rPr>
        <sz val="11"/>
        <color indexed="8"/>
        <rFont val="Times New Roman"/>
        <family val="1"/>
        <charset val="204"/>
      </rPr>
      <t>стулья 3000*4+противопожарный инвентарь10000+ подъезд к противопожарному водоему60000+электротовары для уличного освещения50000 + повышение оплаты труда культуре 6188)</t>
    </r>
  </si>
  <si>
    <t>ремонт колодца д. Жизненнве Волны</t>
  </si>
  <si>
    <t>2020-2025</t>
  </si>
  <si>
    <t>"Развитие жилищно-коммунального хозяйства МО СП село Льнозавод" 2020-2025гг</t>
  </si>
  <si>
    <t>программных мероприятий программы</t>
  </si>
  <si>
    <t xml:space="preserve">Обустройство  и восстановление воинских захоронений в рамках федеральной целевой программы </t>
  </si>
  <si>
    <t>Благоустройство гражданского кладбища в рамках реализации проектов развития общественной инфраструктуры, основаных на местных инициативах</t>
  </si>
  <si>
    <t xml:space="preserve">      Обустройство площадок накопления твердых коммунальных отходов в рамках реализации проектов развития общественной инфраструкктуры, основанных на местных инициативах</t>
  </si>
  <si>
    <t>Бюджет    МО СП с. Льнозавод Федеральный бюджет</t>
  </si>
  <si>
    <t>Бюджет    МО СП с. Льнозавод, областной бюджет</t>
  </si>
  <si>
    <t xml:space="preserve">   </t>
  </si>
  <si>
    <t xml:space="preserve"> Исполнение переданных полномочий за счет средств бюджета МР "Износковский район"</t>
  </si>
  <si>
    <t>Исполнение переданных полномочий муниципального района по организации в границах поселения электро-, тепло-, газо- и водоснабжения населения, снаюжегние населения топливом; в том числе</t>
  </si>
  <si>
    <t>Организация уличное освещение</t>
  </si>
  <si>
    <t>Мероприятия в области энергосбережения,  приобретение энергосберегающих лампочек, приборов учета для уличного освещения</t>
  </si>
  <si>
    <t>Содержание и ремонт братских захоронений</t>
  </si>
  <si>
    <t xml:space="preserve"> Прочие мероприятия в сфере благоустройства</t>
  </si>
  <si>
    <t>уборка территории</t>
  </si>
  <si>
    <t>"Реализация общественно - значимых проектовпо благоустройству сельских территорий" в том числе</t>
  </si>
  <si>
    <t>Организация уличного освещения ина территории МО СП село Льнозавод, в рамках реализации проектов развития общественной инфраструктуры, основаных на местных инициативах</t>
  </si>
  <si>
    <t>ремонт колодца р-д.Кошняки, д.Паново</t>
  </si>
  <si>
    <t>ремонт колодцевд. Красная Звезда (20г);  д. Аксеново (22г.)</t>
  </si>
  <si>
    <t>ремонт колодца д. Кукушкино(2020г); д. Ворсобино (2023г)</t>
  </si>
  <si>
    <t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жилищного фонда (ул. Молодежная д.4, д.5, д.6- закрытие окон 15.0*3=45.0;  ремонт крыши ул. Молодежная д.7 кв.2- 150.0)</t>
  </si>
  <si>
    <t>исполнение переданных полномочий муниципального района по содержанию на территории муниципального района межпоселенческих мест захоронения (на благоустройство кладбищ 4 объекта)</t>
  </si>
  <si>
    <t>обустройство территории под контейнерными площадками</t>
  </si>
  <si>
    <t>приобретение спецпродукции (венки, корзины к братским захоронениям) и посадочного материала</t>
  </si>
  <si>
    <t>приобретение адресных табличек, тех. Документации</t>
  </si>
  <si>
    <t>Приложение 1 к постановлению №30 от 08.12.2020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</si>
</sst>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"/>
    <numFmt numFmtId="165" formatCode="0.000"/>
    <numFmt numFmtId="166" formatCode="_-* #,##0.000_р_._-;\-* #,##0.000_р_._-;_-* &quot;-&quot;??_р_._-;_-@_-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rgb="FF000000"/>
      <name val="Times New Roman"/>
      <family val="2"/>
    </font>
    <font>
      <b/>
      <sz val="11"/>
      <color indexed="8"/>
      <name val="Times New Roman"/>
      <family val="1"/>
      <charset val="204"/>
    </font>
    <font>
      <b/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8" fillId="2" borderId="0"/>
    <xf numFmtId="43" fontId="9" fillId="0" borderId="0" applyFont="0" applyFill="0" applyBorder="0" applyAlignment="0" applyProtection="0"/>
    <xf numFmtId="49" fontId="10" fillId="0" borderId="4">
      <alignment horizontal="left" vertical="top" wrapText="1"/>
    </xf>
    <xf numFmtId="4" fontId="10" fillId="3" borderId="4">
      <alignment horizontal="right" vertical="top" shrinkToFit="1"/>
    </xf>
    <xf numFmtId="0" fontId="10" fillId="0" borderId="0">
      <alignment wrapText="1"/>
    </xf>
    <xf numFmtId="0" fontId="14" fillId="4" borderId="7">
      <alignment horizontal="center"/>
      <protection locked="0"/>
    </xf>
  </cellStyleXfs>
  <cellXfs count="58">
    <xf numFmtId="0" fontId="0" fillId="0" borderId="0" xfId="0"/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5" fillId="0" borderId="1" xfId="0" applyNumberFormat="1" applyFont="1" applyFill="1" applyBorder="1" applyAlignment="1">
      <alignment horizontal="right" vertical="top"/>
    </xf>
    <xf numFmtId="0" fontId="4" fillId="0" borderId="1" xfId="0" applyFont="1" applyBorder="1" applyAlignment="1">
      <alignment vertical="top"/>
    </xf>
    <xf numFmtId="164" fontId="4" fillId="0" borderId="1" xfId="0" applyNumberFormat="1" applyFont="1" applyBorder="1" applyAlignment="1">
      <alignment horizontal="right" vertical="top"/>
    </xf>
    <xf numFmtId="164" fontId="4" fillId="0" borderId="1" xfId="0" applyNumberFormat="1" applyFont="1" applyFill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vertical="top"/>
    </xf>
    <xf numFmtId="49" fontId="5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0" fillId="0" borderId="1" xfId="0" applyBorder="1"/>
    <xf numFmtId="165" fontId="0" fillId="0" borderId="1" xfId="0" applyNumberFormat="1" applyBorder="1" applyAlignment="1">
      <alignment vertical="top"/>
    </xf>
    <xf numFmtId="165" fontId="12" fillId="0" borderId="1" xfId="0" applyNumberFormat="1" applyFont="1" applyBorder="1" applyAlignment="1">
      <alignment vertical="top"/>
    </xf>
    <xf numFmtId="166" fontId="12" fillId="0" borderId="1" xfId="2" applyNumberFormat="1" applyFont="1" applyBorder="1" applyAlignment="1">
      <alignment vertical="top"/>
    </xf>
    <xf numFmtId="165" fontId="12" fillId="0" borderId="1" xfId="0" applyNumberFormat="1" applyFont="1" applyBorder="1"/>
    <xf numFmtId="0" fontId="0" fillId="0" borderId="0" xfId="0" applyAlignment="1"/>
    <xf numFmtId="0" fontId="7" fillId="2" borderId="5" xfId="1" applyFont="1" applyFill="1" applyBorder="1" applyAlignment="1">
      <alignment vertical="top" wrapText="1"/>
    </xf>
    <xf numFmtId="0" fontId="11" fillId="2" borderId="1" xfId="1" applyFont="1" applyFill="1" applyBorder="1" applyAlignment="1">
      <alignment vertical="top" wrapText="1"/>
    </xf>
    <xf numFmtId="0" fontId="7" fillId="2" borderId="1" xfId="1" applyFont="1" applyFill="1" applyBorder="1" applyAlignment="1">
      <alignment vertical="top" wrapText="1"/>
    </xf>
    <xf numFmtId="164" fontId="4" fillId="0" borderId="6" xfId="0" applyNumberFormat="1" applyFont="1" applyFill="1" applyBorder="1" applyAlignment="1">
      <alignment horizontal="right" vertical="top"/>
    </xf>
    <xf numFmtId="165" fontId="0" fillId="0" borderId="1" xfId="0" applyNumberFormat="1" applyBorder="1"/>
    <xf numFmtId="164" fontId="12" fillId="0" borderId="1" xfId="0" applyNumberFormat="1" applyFont="1" applyBorder="1" applyAlignment="1">
      <alignment vertical="top"/>
    </xf>
    <xf numFmtId="0" fontId="13" fillId="0" borderId="4" xfId="5" applyNumberFormat="1" applyFont="1" applyFill="1" applyBorder="1" applyAlignment="1" applyProtection="1">
      <alignment horizontal="left" vertical="top" wrapText="1"/>
    </xf>
    <xf numFmtId="4" fontId="13" fillId="0" borderId="4" xfId="6" applyNumberFormat="1" applyFont="1" applyFill="1" applyBorder="1" applyAlignment="1" applyProtection="1">
      <alignment horizontal="right" vertical="top" shrinkToFit="1"/>
    </xf>
    <xf numFmtId="0" fontId="15" fillId="0" borderId="2" xfId="0" applyFont="1" applyBorder="1" applyAlignment="1">
      <alignment horizontal="left" vertical="top" wrapText="1"/>
    </xf>
    <xf numFmtId="165" fontId="0" fillId="0" borderId="1" xfId="0" applyNumberFormat="1" applyFont="1" applyBorder="1" applyAlignment="1">
      <alignment vertical="top"/>
    </xf>
    <xf numFmtId="165" fontId="0" fillId="0" borderId="1" xfId="2" applyNumberFormat="1" applyFont="1" applyBorder="1" applyAlignment="1">
      <alignment vertical="top"/>
    </xf>
    <xf numFmtId="0" fontId="12" fillId="0" borderId="0" xfId="0" applyFont="1"/>
    <xf numFmtId="0" fontId="16" fillId="0" borderId="2" xfId="0" applyFont="1" applyBorder="1" applyAlignment="1">
      <alignment horizontal="left" vertical="top" wrapText="1"/>
    </xf>
    <xf numFmtId="164" fontId="13" fillId="0" borderId="4" xfId="3" applyNumberFormat="1" applyFont="1" applyFill="1" applyAlignment="1" applyProtection="1">
      <alignment horizontal="right" vertical="top" shrinkToFit="1"/>
    </xf>
    <xf numFmtId="0" fontId="4" fillId="2" borderId="0" xfId="1" applyFont="1" applyFill="1" applyBorder="1" applyAlignment="1">
      <alignment vertical="top" wrapText="1"/>
    </xf>
    <xf numFmtId="165" fontId="9" fillId="0" borderId="1" xfId="0" applyNumberFormat="1" applyFont="1" applyBorder="1" applyAlignment="1">
      <alignment vertical="top"/>
    </xf>
    <xf numFmtId="164" fontId="17" fillId="0" borderId="1" xfId="0" applyNumberFormat="1" applyFont="1" applyBorder="1" applyAlignment="1">
      <alignment horizontal="right" vertical="top"/>
    </xf>
    <xf numFmtId="164" fontId="17" fillId="0" borderId="1" xfId="0" applyNumberFormat="1" applyFont="1" applyFill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horizontal="right" vertical="top"/>
    </xf>
    <xf numFmtId="0" fontId="18" fillId="0" borderId="1" xfId="0" applyFont="1" applyBorder="1" applyAlignment="1">
      <alignment vertical="top"/>
    </xf>
    <xf numFmtId="165" fontId="18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vertical="top" wrapText="1"/>
    </xf>
    <xf numFmtId="166" fontId="18" fillId="0" borderId="1" xfId="2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0" fillId="2" borderId="3" xfId="1" applyFont="1" applyFill="1" applyBorder="1" applyAlignment="1">
      <alignment vertical="top" wrapText="1"/>
    </xf>
  </cellXfs>
  <cellStyles count="7">
    <cellStyle name="xl25" xfId="5"/>
    <cellStyle name="xl32" xfId="3"/>
    <cellStyle name="xl37" xfId="6"/>
    <cellStyle name="xl40" xfId="4"/>
    <cellStyle name="Обычный" xfId="0" builtinId="0"/>
    <cellStyle name="Обычный_Рачет расходов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selection activeCell="M10" sqref="M10"/>
    </sheetView>
  </sheetViews>
  <sheetFormatPr defaultRowHeight="12.75" x14ac:dyDescent="0.2"/>
  <cols>
    <col min="1" max="1" width="37.85546875" customWidth="1"/>
    <col min="2" max="2" width="11.42578125" customWidth="1"/>
    <col min="3" max="3" width="13.5703125" customWidth="1"/>
    <col min="4" max="4" width="16.42578125" customWidth="1"/>
    <col min="5" max="5" width="11.28515625" customWidth="1"/>
    <col min="6" max="6" width="12.85546875" bestFit="1" customWidth="1"/>
    <col min="7" max="8" width="10.28515625" bestFit="1" customWidth="1"/>
    <col min="9" max="9" width="10.140625" bestFit="1" customWidth="1"/>
    <col min="10" max="10" width="12.85546875" bestFit="1" customWidth="1"/>
    <col min="11" max="11" width="10.140625" customWidth="1"/>
  </cols>
  <sheetData>
    <row r="1" spans="1:12" ht="15" x14ac:dyDescent="0.25">
      <c r="A1" s="3"/>
      <c r="B1" s="3"/>
      <c r="C1" s="3"/>
      <c r="D1" s="3"/>
      <c r="E1" s="3"/>
      <c r="F1" s="3"/>
      <c r="G1" s="56" t="s">
        <v>63</v>
      </c>
      <c r="H1" s="56"/>
      <c r="I1" s="56"/>
      <c r="J1" s="56"/>
      <c r="K1" s="56"/>
    </row>
    <row r="2" spans="1:12" ht="29.25" customHeight="1" x14ac:dyDescent="0.25">
      <c r="A2" s="3"/>
      <c r="B2" s="3"/>
      <c r="C2" s="3"/>
      <c r="D2" s="3"/>
      <c r="E2" s="3"/>
      <c r="F2" s="54" t="s">
        <v>13</v>
      </c>
      <c r="G2" s="54"/>
      <c r="H2" s="54"/>
      <c r="I2" s="54"/>
      <c r="J2" s="54"/>
      <c r="K2" s="54"/>
      <c r="L2" s="4"/>
    </row>
    <row r="3" spans="1:12" ht="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14.25" x14ac:dyDescent="0.2">
      <c r="A4" s="55" t="s">
        <v>0</v>
      </c>
      <c r="B4" s="55"/>
      <c r="C4" s="55"/>
      <c r="D4" s="55"/>
      <c r="E4" s="55"/>
      <c r="F4" s="55"/>
      <c r="G4" s="55"/>
      <c r="H4" s="55"/>
      <c r="I4" s="55"/>
      <c r="J4" s="55"/>
      <c r="K4" s="55"/>
    </row>
    <row r="5" spans="1:12" ht="14.25" x14ac:dyDescent="0.2">
      <c r="A5" s="55" t="s">
        <v>39</v>
      </c>
      <c r="B5" s="55"/>
      <c r="C5" s="55"/>
      <c r="D5" s="55"/>
      <c r="E5" s="55"/>
      <c r="F5" s="55"/>
      <c r="G5" s="55"/>
      <c r="H5" s="55"/>
      <c r="I5" s="55"/>
      <c r="J5" s="55"/>
      <c r="K5" s="55"/>
    </row>
    <row r="6" spans="1:12" ht="14.25" x14ac:dyDescent="0.2">
      <c r="A6" s="55" t="s">
        <v>38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2" ht="15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</row>
    <row r="8" spans="1:12" ht="51.75" customHeight="1" x14ac:dyDescent="0.2">
      <c r="A8" s="52" t="s">
        <v>1</v>
      </c>
      <c r="B8" s="52" t="s">
        <v>6</v>
      </c>
      <c r="C8" s="52" t="s">
        <v>2</v>
      </c>
      <c r="D8" s="53" t="s">
        <v>7</v>
      </c>
      <c r="E8" s="52" t="s">
        <v>3</v>
      </c>
      <c r="F8" s="52" t="s">
        <v>4</v>
      </c>
      <c r="G8" s="52"/>
      <c r="H8" s="52"/>
      <c r="I8" s="52"/>
      <c r="J8" s="52"/>
      <c r="K8" s="52"/>
    </row>
    <row r="9" spans="1:12" ht="14.25" x14ac:dyDescent="0.2">
      <c r="A9" s="52"/>
      <c r="B9" s="52"/>
      <c r="C9" s="52"/>
      <c r="D9" s="53"/>
      <c r="E9" s="52"/>
      <c r="F9" s="2">
        <v>2020</v>
      </c>
      <c r="G9" s="2">
        <v>2021</v>
      </c>
      <c r="H9" s="23">
        <v>2022</v>
      </c>
      <c r="I9" s="2">
        <v>2023</v>
      </c>
      <c r="J9" s="2">
        <v>2024</v>
      </c>
      <c r="K9" s="2">
        <v>2025</v>
      </c>
    </row>
    <row r="10" spans="1:12" ht="71.25" x14ac:dyDescent="0.2">
      <c r="A10" s="6" t="s">
        <v>46</v>
      </c>
      <c r="B10" s="12" t="s">
        <v>37</v>
      </c>
      <c r="C10" s="19" t="s">
        <v>20</v>
      </c>
      <c r="D10" s="22" t="s">
        <v>34</v>
      </c>
      <c r="E10" s="7">
        <f>SUM(F10:K10)</f>
        <v>815.78600000000006</v>
      </c>
      <c r="F10" s="8">
        <f>SUM(F12,F13,F18)</f>
        <v>115.786</v>
      </c>
      <c r="G10" s="8">
        <f>SUM(G12,G13,G18)</f>
        <v>350</v>
      </c>
      <c r="H10" s="24">
        <f>SUM(H12,H13,H18)</f>
        <v>115</v>
      </c>
      <c r="I10" s="8">
        <f>SUM(I12,I13,I18)</f>
        <v>115</v>
      </c>
      <c r="J10" s="8">
        <f>SUM(J12,J18,J13)</f>
        <v>60</v>
      </c>
      <c r="K10" s="8">
        <f>SUM(K12,K13,K18)</f>
        <v>60</v>
      </c>
    </row>
    <row r="11" spans="1:12" ht="15" x14ac:dyDescent="0.2">
      <c r="A11" s="5" t="s">
        <v>5</v>
      </c>
      <c r="B11" s="9"/>
      <c r="C11" s="20"/>
      <c r="D11" s="21"/>
      <c r="E11" s="10"/>
      <c r="F11" s="11"/>
      <c r="G11" s="11"/>
      <c r="H11" s="23"/>
      <c r="I11" s="11"/>
      <c r="J11" s="11"/>
      <c r="K11" s="11"/>
    </row>
    <row r="12" spans="1:12" ht="147.75" customHeight="1" x14ac:dyDescent="0.2">
      <c r="A12" s="5" t="s">
        <v>58</v>
      </c>
      <c r="B12" s="12" t="s">
        <v>37</v>
      </c>
      <c r="C12" s="20"/>
      <c r="D12" s="21" t="s">
        <v>25</v>
      </c>
      <c r="E12" s="10">
        <f>SUM(F12:K12)</f>
        <v>195</v>
      </c>
      <c r="F12" s="47">
        <v>0</v>
      </c>
      <c r="G12" s="47">
        <v>195</v>
      </c>
      <c r="H12" s="48">
        <v>0</v>
      </c>
      <c r="I12" s="11">
        <v>0</v>
      </c>
      <c r="J12" s="11">
        <v>0</v>
      </c>
      <c r="K12" s="11">
        <v>0</v>
      </c>
    </row>
    <row r="13" spans="1:12" ht="75" customHeight="1" x14ac:dyDescent="0.2">
      <c r="A13" s="5" t="s">
        <v>47</v>
      </c>
      <c r="B13" s="12" t="s">
        <v>37</v>
      </c>
      <c r="C13" s="20"/>
      <c r="D13" s="21" t="s">
        <v>25</v>
      </c>
      <c r="E13" s="10">
        <f>SUM(F13:K13)</f>
        <v>440.786</v>
      </c>
      <c r="F13" s="11">
        <v>100.786</v>
      </c>
      <c r="G13" s="11">
        <f t="shared" ref="G13:K13" si="0">SUM(G14:G17)</f>
        <v>140</v>
      </c>
      <c r="H13" s="24">
        <f t="shared" si="0"/>
        <v>100</v>
      </c>
      <c r="I13" s="11">
        <f t="shared" si="0"/>
        <v>100</v>
      </c>
      <c r="J13" s="11">
        <f t="shared" si="0"/>
        <v>0</v>
      </c>
      <c r="K13" s="11">
        <f t="shared" si="0"/>
        <v>0</v>
      </c>
    </row>
    <row r="14" spans="1:12" ht="31.5" customHeight="1" x14ac:dyDescent="0.2">
      <c r="A14" s="20" t="s">
        <v>56</v>
      </c>
      <c r="B14" s="12"/>
      <c r="C14" s="20"/>
      <c r="D14" s="21"/>
      <c r="E14" s="10">
        <f>SUM(F14,G14,H14,I14,J14,K14)</f>
        <v>163.73599999999999</v>
      </c>
      <c r="F14" s="11">
        <v>63.735999999999997</v>
      </c>
      <c r="G14" s="11">
        <v>0</v>
      </c>
      <c r="H14" s="49">
        <v>100</v>
      </c>
      <c r="I14" s="10">
        <v>0</v>
      </c>
      <c r="J14" s="11">
        <v>0</v>
      </c>
      <c r="K14" s="11">
        <v>0</v>
      </c>
    </row>
    <row r="15" spans="1:12" ht="41.25" customHeight="1" x14ac:dyDescent="0.2">
      <c r="A15" s="5" t="s">
        <v>57</v>
      </c>
      <c r="B15" s="12"/>
      <c r="C15" s="20"/>
      <c r="D15" s="21"/>
      <c r="E15" s="10">
        <f>SUM(F15,G15,H15,I15,J15,K15)</f>
        <v>137.05000000000001</v>
      </c>
      <c r="F15" s="11">
        <v>37.049999999999997</v>
      </c>
      <c r="G15" s="47">
        <v>0</v>
      </c>
      <c r="H15" s="24">
        <v>0</v>
      </c>
      <c r="I15" s="45">
        <v>100</v>
      </c>
      <c r="J15" s="11">
        <v>0</v>
      </c>
      <c r="K15" s="11">
        <v>0</v>
      </c>
    </row>
    <row r="16" spans="1:12" ht="18" customHeight="1" x14ac:dyDescent="0.2">
      <c r="A16" s="50" t="s">
        <v>36</v>
      </c>
      <c r="B16" s="12"/>
      <c r="C16" s="20"/>
      <c r="D16" s="21"/>
      <c r="E16" s="10">
        <f>SUM(F16:K16)</f>
        <v>0</v>
      </c>
      <c r="F16" s="11">
        <v>0</v>
      </c>
      <c r="G16" s="11">
        <v>0</v>
      </c>
      <c r="H16" s="24">
        <v>0</v>
      </c>
      <c r="I16" s="10">
        <v>0</v>
      </c>
      <c r="J16" s="11">
        <v>0</v>
      </c>
      <c r="K16" s="11">
        <v>0</v>
      </c>
    </row>
    <row r="17" spans="1:11" ht="22.5" customHeight="1" x14ac:dyDescent="0.2">
      <c r="A17" s="50" t="s">
        <v>55</v>
      </c>
      <c r="B17" s="12"/>
      <c r="C17" s="20"/>
      <c r="D17" s="21"/>
      <c r="E17" s="10">
        <f>SUM(F17:K17)</f>
        <v>140</v>
      </c>
      <c r="F17" s="11">
        <v>0</v>
      </c>
      <c r="G17" s="47">
        <v>140</v>
      </c>
      <c r="H17" s="24">
        <v>0</v>
      </c>
      <c r="I17" s="10">
        <v>0</v>
      </c>
      <c r="J17" s="11">
        <v>0</v>
      </c>
      <c r="K17" s="11">
        <v>0</v>
      </c>
    </row>
    <row r="18" spans="1:11" ht="87.75" customHeight="1" x14ac:dyDescent="0.2">
      <c r="A18" s="50" t="s">
        <v>59</v>
      </c>
      <c r="B18" s="12" t="s">
        <v>37</v>
      </c>
      <c r="C18" s="20"/>
      <c r="D18" s="21"/>
      <c r="E18" s="10">
        <f>SUM(F18:K18)</f>
        <v>180</v>
      </c>
      <c r="F18" s="47">
        <v>15</v>
      </c>
      <c r="G18" s="47">
        <v>15</v>
      </c>
      <c r="H18" s="49">
        <v>15</v>
      </c>
      <c r="I18" s="47">
        <v>15</v>
      </c>
      <c r="J18" s="47">
        <v>60</v>
      </c>
      <c r="K18" s="47">
        <v>60</v>
      </c>
    </row>
    <row r="19" spans="1:11" ht="57" x14ac:dyDescent="0.2">
      <c r="A19" s="6" t="s">
        <v>48</v>
      </c>
      <c r="B19" s="12" t="s">
        <v>37</v>
      </c>
      <c r="C19" s="19" t="s">
        <v>17</v>
      </c>
      <c r="D19" s="22" t="s">
        <v>22</v>
      </c>
      <c r="E19" s="7">
        <f>SUM(F19:K19)</f>
        <v>1525.2529999999999</v>
      </c>
      <c r="F19" s="8">
        <f t="shared" ref="F19:K19" si="1">SUM(F21,F22,F23,F24,F25)</f>
        <v>456.87400000000002</v>
      </c>
      <c r="G19" s="8">
        <f t="shared" si="1"/>
        <v>251.02099999999999</v>
      </c>
      <c r="H19" s="8">
        <v>225.38399999999999</v>
      </c>
      <c r="I19" s="7">
        <v>176.64400000000001</v>
      </c>
      <c r="J19" s="8">
        <f t="shared" si="1"/>
        <v>64.001999999999995</v>
      </c>
      <c r="K19" s="8">
        <f t="shared" si="1"/>
        <v>351.32800000000003</v>
      </c>
    </row>
    <row r="20" spans="1:11" ht="15" x14ac:dyDescent="0.2">
      <c r="A20" s="5" t="s">
        <v>5</v>
      </c>
      <c r="B20" s="14"/>
      <c r="C20" s="20"/>
      <c r="D20" s="21"/>
      <c r="E20" s="10"/>
      <c r="F20" s="11"/>
      <c r="G20" s="11"/>
      <c r="H20" s="23"/>
      <c r="I20" s="10"/>
      <c r="J20" s="11"/>
      <c r="K20" s="11"/>
    </row>
    <row r="21" spans="1:11" ht="15" x14ac:dyDescent="0.2">
      <c r="A21" s="5" t="s">
        <v>8</v>
      </c>
      <c r="B21" s="12" t="s">
        <v>37</v>
      </c>
      <c r="C21" s="20"/>
      <c r="D21" s="21"/>
      <c r="E21" s="10">
        <f t="shared" ref="E21:E32" si="2">SUM(F21:K21)</f>
        <v>1253.2910000000002</v>
      </c>
      <c r="F21" s="11">
        <v>312.916</v>
      </c>
      <c r="G21" s="11">
        <v>251.02099999999999</v>
      </c>
      <c r="H21" s="11">
        <v>225.38399999999999</v>
      </c>
      <c r="I21" s="10">
        <v>176.64400000000001</v>
      </c>
      <c r="J21" s="11"/>
      <c r="K21" s="11">
        <v>287.32600000000002</v>
      </c>
    </row>
    <row r="22" spans="1:11" ht="15" x14ac:dyDescent="0.2">
      <c r="A22" s="5" t="s">
        <v>9</v>
      </c>
      <c r="B22" s="12" t="s">
        <v>37</v>
      </c>
      <c r="C22" s="20"/>
      <c r="D22" s="21"/>
      <c r="E22" s="10">
        <f t="shared" si="2"/>
        <v>48.003999999999998</v>
      </c>
      <c r="F22" s="11">
        <v>0</v>
      </c>
      <c r="G22" s="11">
        <v>0</v>
      </c>
      <c r="H22" s="23">
        <v>0</v>
      </c>
      <c r="I22" s="10">
        <v>0</v>
      </c>
      <c r="J22" s="11">
        <v>24.001999999999999</v>
      </c>
      <c r="K22" s="11">
        <v>24.001999999999999</v>
      </c>
    </row>
    <row r="23" spans="1:11" ht="15" x14ac:dyDescent="0.2">
      <c r="A23" s="5" t="s">
        <v>14</v>
      </c>
      <c r="B23" s="12" t="s">
        <v>37</v>
      </c>
      <c r="C23" s="20"/>
      <c r="D23" s="21"/>
      <c r="E23" s="10">
        <f t="shared" si="2"/>
        <v>5.07</v>
      </c>
      <c r="F23" s="11">
        <v>5.07</v>
      </c>
      <c r="G23" s="11">
        <v>0</v>
      </c>
      <c r="H23" s="33">
        <v>0</v>
      </c>
      <c r="I23" s="10">
        <v>0</v>
      </c>
      <c r="J23" s="11">
        <v>0</v>
      </c>
      <c r="K23" s="11">
        <v>0</v>
      </c>
    </row>
    <row r="24" spans="1:11" ht="15" x14ac:dyDescent="0.2">
      <c r="A24" s="5" t="s">
        <v>26</v>
      </c>
      <c r="B24" s="12" t="s">
        <v>37</v>
      </c>
      <c r="C24" s="20"/>
      <c r="D24" s="21"/>
      <c r="E24" s="10">
        <f t="shared" si="2"/>
        <v>0</v>
      </c>
      <c r="F24" s="11">
        <v>0</v>
      </c>
      <c r="G24" s="11">
        <v>0</v>
      </c>
      <c r="H24" s="33">
        <v>0</v>
      </c>
      <c r="I24" s="10">
        <v>0</v>
      </c>
      <c r="J24" s="11">
        <v>0</v>
      </c>
      <c r="K24" s="11">
        <v>0</v>
      </c>
    </row>
    <row r="25" spans="1:11" ht="45" x14ac:dyDescent="0.2">
      <c r="A25" s="5" t="s">
        <v>29</v>
      </c>
      <c r="B25" s="12" t="s">
        <v>37</v>
      </c>
      <c r="C25" s="20"/>
      <c r="D25" s="21"/>
      <c r="E25" s="10">
        <f t="shared" si="2"/>
        <v>218.88800000000001</v>
      </c>
      <c r="F25" s="11">
        <v>138.88800000000001</v>
      </c>
      <c r="G25" s="11">
        <v>0</v>
      </c>
      <c r="H25" s="39">
        <v>0</v>
      </c>
      <c r="I25" s="10">
        <v>0</v>
      </c>
      <c r="J25" s="11">
        <v>40</v>
      </c>
      <c r="K25" s="11">
        <v>40</v>
      </c>
    </row>
    <row r="26" spans="1:11" ht="71.25" x14ac:dyDescent="0.2">
      <c r="A26" s="6" t="s">
        <v>49</v>
      </c>
      <c r="B26" s="12" t="s">
        <v>37</v>
      </c>
      <c r="C26" s="20"/>
      <c r="D26" s="22" t="s">
        <v>22</v>
      </c>
      <c r="E26" s="7">
        <f>SUM(F26,G26,H26,I26,J26,K26)</f>
        <v>0</v>
      </c>
      <c r="F26" s="8">
        <v>0</v>
      </c>
      <c r="G26" s="8">
        <v>0</v>
      </c>
      <c r="H26" s="26">
        <v>0</v>
      </c>
      <c r="I26" s="7">
        <v>0</v>
      </c>
      <c r="J26" s="8">
        <v>0</v>
      </c>
      <c r="K26" s="8">
        <v>0</v>
      </c>
    </row>
    <row r="27" spans="1:11" x14ac:dyDescent="0.2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</row>
    <row r="28" spans="1:11" ht="42.75" x14ac:dyDescent="0.2">
      <c r="A28" s="6" t="s">
        <v>50</v>
      </c>
      <c r="B28" s="12" t="s">
        <v>37</v>
      </c>
      <c r="C28" s="20"/>
      <c r="D28" s="22" t="s">
        <v>22</v>
      </c>
      <c r="E28" s="7">
        <f>SUM(F28:K28)</f>
        <v>246.35900000000004</v>
      </c>
      <c r="F28" s="8">
        <f t="shared" ref="F28:K28" si="3">SUM(F30:F32)</f>
        <v>30.22</v>
      </c>
      <c r="G28" s="8">
        <f t="shared" si="3"/>
        <v>39.92</v>
      </c>
      <c r="H28" s="25">
        <f t="shared" si="3"/>
        <v>41.92</v>
      </c>
      <c r="I28" s="7">
        <f t="shared" si="3"/>
        <v>41.92</v>
      </c>
      <c r="J28" s="8">
        <f t="shared" si="3"/>
        <v>54.459000000000003</v>
      </c>
      <c r="K28" s="8">
        <f t="shared" si="3"/>
        <v>37.92</v>
      </c>
    </row>
    <row r="29" spans="1:11" ht="15" x14ac:dyDescent="0.2">
      <c r="A29" s="5" t="s">
        <v>5</v>
      </c>
      <c r="B29" s="12"/>
      <c r="C29" s="20"/>
      <c r="D29" s="22"/>
      <c r="E29" s="7"/>
      <c r="F29" s="8"/>
      <c r="G29" s="8"/>
      <c r="H29" s="27"/>
      <c r="I29" s="7"/>
      <c r="J29" s="8"/>
      <c r="K29" s="8"/>
    </row>
    <row r="30" spans="1:11" ht="45" x14ac:dyDescent="0.2">
      <c r="A30" s="5" t="s">
        <v>61</v>
      </c>
      <c r="B30" s="13" t="s">
        <v>37</v>
      </c>
      <c r="C30" s="20"/>
      <c r="D30" s="21" t="s">
        <v>22</v>
      </c>
      <c r="E30" s="10">
        <f t="shared" si="2"/>
        <v>60.400000000000006</v>
      </c>
      <c r="F30" s="11">
        <v>14</v>
      </c>
      <c r="G30" s="47">
        <v>6</v>
      </c>
      <c r="H30" s="51">
        <v>8</v>
      </c>
      <c r="I30" s="45">
        <v>8</v>
      </c>
      <c r="J30" s="47">
        <v>12.2</v>
      </c>
      <c r="K30" s="47">
        <v>12.2</v>
      </c>
    </row>
    <row r="31" spans="1:11" ht="45.75" customHeight="1" x14ac:dyDescent="0.2">
      <c r="A31" s="57" t="s">
        <v>31</v>
      </c>
      <c r="B31" s="13" t="s">
        <v>37</v>
      </c>
      <c r="C31" s="20"/>
      <c r="D31" s="21" t="s">
        <v>22</v>
      </c>
      <c r="E31" s="10">
        <f t="shared" si="2"/>
        <v>96.751999999999995</v>
      </c>
      <c r="F31" s="11">
        <v>16.22</v>
      </c>
      <c r="G31" s="47">
        <v>10.72</v>
      </c>
      <c r="H31" s="49">
        <v>18.920000000000002</v>
      </c>
      <c r="I31" s="45">
        <v>18.920000000000002</v>
      </c>
      <c r="J31" s="47">
        <v>21.251999999999999</v>
      </c>
      <c r="K31" s="47">
        <v>10.72</v>
      </c>
    </row>
    <row r="32" spans="1:11" ht="30" x14ac:dyDescent="0.2">
      <c r="A32" s="5" t="s">
        <v>19</v>
      </c>
      <c r="B32" s="13" t="s">
        <v>37</v>
      </c>
      <c r="C32" s="20"/>
      <c r="D32" s="21" t="s">
        <v>22</v>
      </c>
      <c r="E32" s="10">
        <f t="shared" si="2"/>
        <v>89.207000000000008</v>
      </c>
      <c r="F32" s="11">
        <v>0</v>
      </c>
      <c r="G32" s="47">
        <v>23.2</v>
      </c>
      <c r="H32" s="49">
        <v>15</v>
      </c>
      <c r="I32" s="45">
        <v>15</v>
      </c>
      <c r="J32" s="47">
        <v>21.007000000000001</v>
      </c>
      <c r="K32" s="47">
        <v>15</v>
      </c>
    </row>
    <row r="33" spans="1:11" ht="42.75" x14ac:dyDescent="0.2">
      <c r="A33" s="6" t="s">
        <v>51</v>
      </c>
      <c r="B33" s="12" t="s">
        <v>37</v>
      </c>
      <c r="C33" s="20"/>
      <c r="D33" s="22" t="s">
        <v>22</v>
      </c>
      <c r="E33" s="7">
        <f>SUM(F33:K33)</f>
        <v>422.15299999999996</v>
      </c>
      <c r="F33" s="8">
        <f t="shared" ref="F33:K33" si="4">SUM(F35:F38)</f>
        <v>188.37599999999998</v>
      </c>
      <c r="G33" s="8">
        <f t="shared" si="4"/>
        <v>20</v>
      </c>
      <c r="H33" s="25">
        <f t="shared" si="4"/>
        <v>0</v>
      </c>
      <c r="I33" s="7">
        <f t="shared" si="4"/>
        <v>8.7270000000000003</v>
      </c>
      <c r="J33" s="8">
        <f t="shared" si="4"/>
        <v>112.29</v>
      </c>
      <c r="K33" s="8">
        <f t="shared" si="4"/>
        <v>92.76</v>
      </c>
    </row>
    <row r="34" spans="1:11" ht="15" x14ac:dyDescent="0.2">
      <c r="A34" s="5" t="s">
        <v>5</v>
      </c>
      <c r="B34" s="16"/>
      <c r="C34" s="20"/>
      <c r="D34" s="21"/>
      <c r="E34" s="10"/>
      <c r="I34" s="10"/>
      <c r="J34" s="11"/>
      <c r="K34" s="11"/>
    </row>
    <row r="35" spans="1:11" ht="30" x14ac:dyDescent="0.2">
      <c r="A35" s="5" t="s">
        <v>62</v>
      </c>
      <c r="B35" s="13" t="s">
        <v>37</v>
      </c>
      <c r="C35" s="20"/>
      <c r="D35" s="21" t="s">
        <v>22</v>
      </c>
      <c r="E35" s="10">
        <f>SUM(F35:K35)</f>
        <v>68.927000000000007</v>
      </c>
      <c r="F35" s="11">
        <v>40.200000000000003</v>
      </c>
      <c r="G35" s="11">
        <v>20</v>
      </c>
      <c r="H35" s="24">
        <v>0</v>
      </c>
      <c r="I35" s="10">
        <v>8.7270000000000003</v>
      </c>
      <c r="J35" s="10">
        <v>0</v>
      </c>
      <c r="K35" s="10">
        <v>0</v>
      </c>
    </row>
    <row r="36" spans="1:11" ht="30" x14ac:dyDescent="0.2">
      <c r="A36" s="5" t="s">
        <v>60</v>
      </c>
      <c r="B36" s="13" t="s">
        <v>37</v>
      </c>
      <c r="C36" s="20"/>
      <c r="D36" s="21" t="s">
        <v>22</v>
      </c>
      <c r="E36" s="10">
        <f>SUM(F36:K36)</f>
        <v>107.4</v>
      </c>
      <c r="F36" s="10">
        <v>0</v>
      </c>
      <c r="G36" s="45">
        <v>0</v>
      </c>
      <c r="H36" s="45">
        <v>0</v>
      </c>
      <c r="I36" s="45">
        <v>0</v>
      </c>
      <c r="J36" s="47">
        <v>53.7</v>
      </c>
      <c r="K36" s="47">
        <v>53.7</v>
      </c>
    </row>
    <row r="37" spans="1:11" ht="30" x14ac:dyDescent="0.2">
      <c r="A37" s="5" t="s">
        <v>32</v>
      </c>
      <c r="B37" s="13" t="s">
        <v>37</v>
      </c>
      <c r="C37" s="20"/>
      <c r="D37" s="21" t="s">
        <v>22</v>
      </c>
      <c r="E37" s="10">
        <f>SUM(F37:K37)</f>
        <v>19.53</v>
      </c>
      <c r="F37" s="11">
        <v>0</v>
      </c>
      <c r="G37" s="11">
        <v>0</v>
      </c>
      <c r="H37" s="38">
        <v>0</v>
      </c>
      <c r="I37" s="10">
        <v>0</v>
      </c>
      <c r="J37" s="11">
        <v>19.53</v>
      </c>
      <c r="K37" s="11">
        <v>0</v>
      </c>
    </row>
    <row r="38" spans="1:11" ht="30" x14ac:dyDescent="0.2">
      <c r="A38" s="5" t="s">
        <v>52</v>
      </c>
      <c r="B38" s="13" t="s">
        <v>37</v>
      </c>
      <c r="C38" s="20"/>
      <c r="D38" s="21" t="s">
        <v>22</v>
      </c>
      <c r="E38" s="10">
        <f t="shared" ref="E38" si="5">SUM(F38:K38)</f>
        <v>226.29599999999999</v>
      </c>
      <c r="F38" s="11">
        <v>148.17599999999999</v>
      </c>
      <c r="G38" s="11">
        <v>0</v>
      </c>
      <c r="H38" s="38">
        <v>0</v>
      </c>
      <c r="I38" s="10">
        <v>0</v>
      </c>
      <c r="J38" s="11">
        <v>39.06</v>
      </c>
      <c r="K38" s="11">
        <v>39.06</v>
      </c>
    </row>
    <row r="39" spans="1:11" ht="15" x14ac:dyDescent="0.2">
      <c r="A39" s="5" t="s">
        <v>13</v>
      </c>
      <c r="B39" s="16"/>
      <c r="C39" s="20"/>
      <c r="D39" s="21"/>
      <c r="E39" s="10"/>
      <c r="F39" s="11"/>
      <c r="G39" s="11"/>
      <c r="H39" s="23"/>
      <c r="I39" s="10"/>
      <c r="J39" s="11"/>
      <c r="K39" s="11"/>
    </row>
    <row r="40" spans="1:11" ht="15" x14ac:dyDescent="0.2">
      <c r="A40" s="5" t="s">
        <v>13</v>
      </c>
      <c r="B40" s="13" t="s">
        <v>13</v>
      </c>
      <c r="C40" s="20"/>
      <c r="D40" s="20" t="s">
        <v>13</v>
      </c>
      <c r="E40" s="10" t="s">
        <v>13</v>
      </c>
      <c r="F40" s="11" t="s">
        <v>13</v>
      </c>
      <c r="G40" s="23"/>
      <c r="H40" s="23"/>
      <c r="I40" s="23"/>
      <c r="J40" s="23"/>
      <c r="K40" s="23"/>
    </row>
    <row r="41" spans="1:11" ht="42.75" x14ac:dyDescent="0.2">
      <c r="A41" s="6" t="s">
        <v>28</v>
      </c>
      <c r="B41" s="12" t="s">
        <v>37</v>
      </c>
      <c r="C41" s="19"/>
      <c r="D41" s="22" t="s">
        <v>22</v>
      </c>
      <c r="E41" s="7">
        <f>SUM(F41:K41)</f>
        <v>428.47899999999998</v>
      </c>
      <c r="F41" s="8">
        <f>SUM(F44,F43,F45,F46,F47,F48,F49,F50)</f>
        <v>80.64</v>
      </c>
      <c r="G41" s="8">
        <f>SUM(G43,G44,G45,G46,G47,G48,G49,G50)</f>
        <v>15</v>
      </c>
      <c r="H41" s="25">
        <f>SUM(H43,H44,H45,H46,H47,H48,H49,H50)</f>
        <v>42.225999999999999</v>
      </c>
      <c r="I41" s="8">
        <f>SUM(I43,I44,I45,I46,I47,I48,I49,I50)</f>
        <v>41.313000000000002</v>
      </c>
      <c r="J41" s="8">
        <f>SUM(J43,J44,J45,J46,J47,J48,J49,J50)</f>
        <v>123.1</v>
      </c>
      <c r="K41" s="8">
        <f>SUM(K43,K44,K45,K46,K47,K48,K49,K50)</f>
        <v>126.2</v>
      </c>
    </row>
    <row r="42" spans="1:11" ht="15" x14ac:dyDescent="0.2">
      <c r="A42" s="5" t="s">
        <v>5</v>
      </c>
      <c r="B42" s="16"/>
      <c r="C42" s="20"/>
      <c r="D42" s="21"/>
      <c r="E42" s="10"/>
      <c r="F42" s="11"/>
      <c r="G42" s="11"/>
      <c r="H42" s="23"/>
      <c r="I42" s="11"/>
      <c r="J42" s="11"/>
      <c r="K42" s="11"/>
    </row>
    <row r="43" spans="1:11" ht="30" x14ac:dyDescent="0.2">
      <c r="A43" s="5" t="s">
        <v>10</v>
      </c>
      <c r="B43" s="12" t="s">
        <v>37</v>
      </c>
      <c r="C43" s="20" t="s">
        <v>18</v>
      </c>
      <c r="D43" s="22"/>
      <c r="E43" s="10">
        <f t="shared" ref="E43:E51" si="6">SUM(F43:K43)</f>
        <v>310.37899999999996</v>
      </c>
      <c r="F43" s="11">
        <v>80.64</v>
      </c>
      <c r="G43" s="11">
        <v>15</v>
      </c>
      <c r="H43" s="24">
        <v>42.225999999999999</v>
      </c>
      <c r="I43" s="11">
        <v>41.313000000000002</v>
      </c>
      <c r="J43" s="11">
        <v>70</v>
      </c>
      <c r="K43" s="11">
        <v>61.2</v>
      </c>
    </row>
    <row r="44" spans="1:11" ht="60" x14ac:dyDescent="0.2">
      <c r="A44" s="5" t="s">
        <v>15</v>
      </c>
      <c r="B44" s="12" t="s">
        <v>37</v>
      </c>
      <c r="C44" s="20"/>
      <c r="D44" s="21"/>
      <c r="E44" s="10">
        <f t="shared" si="6"/>
        <v>5</v>
      </c>
      <c r="F44" s="11">
        <v>0</v>
      </c>
      <c r="G44" s="11">
        <v>0</v>
      </c>
      <c r="H44" s="38">
        <v>0</v>
      </c>
      <c r="I44" s="11">
        <v>0</v>
      </c>
      <c r="J44" s="11">
        <v>5</v>
      </c>
      <c r="K44" s="11">
        <v>0</v>
      </c>
    </row>
    <row r="45" spans="1:11" ht="45" x14ac:dyDescent="0.2">
      <c r="A45" s="5" t="s">
        <v>16</v>
      </c>
      <c r="B45" s="12" t="s">
        <v>37</v>
      </c>
      <c r="C45" s="20" t="s">
        <v>20</v>
      </c>
      <c r="D45" s="21"/>
      <c r="E45" s="10">
        <f t="shared" si="6"/>
        <v>50</v>
      </c>
      <c r="F45" s="11">
        <v>0</v>
      </c>
      <c r="G45" s="11">
        <v>0</v>
      </c>
      <c r="H45" s="24">
        <v>0</v>
      </c>
      <c r="I45" s="11">
        <v>0</v>
      </c>
      <c r="J45" s="11">
        <v>0</v>
      </c>
      <c r="K45" s="11">
        <v>50</v>
      </c>
    </row>
    <row r="46" spans="1:11" ht="45" x14ac:dyDescent="0.2">
      <c r="A46" s="5" t="s">
        <v>21</v>
      </c>
      <c r="B46" s="12" t="s">
        <v>37</v>
      </c>
      <c r="C46" s="20"/>
      <c r="D46" s="21"/>
      <c r="E46" s="10">
        <f t="shared" si="6"/>
        <v>0</v>
      </c>
      <c r="F46" s="11">
        <v>0</v>
      </c>
      <c r="G46" s="11">
        <v>0</v>
      </c>
      <c r="H46" s="11">
        <v>0</v>
      </c>
      <c r="I46" s="11">
        <v>0</v>
      </c>
      <c r="J46" s="32">
        <v>0</v>
      </c>
      <c r="K46" s="11">
        <v>0</v>
      </c>
    </row>
    <row r="47" spans="1:11" ht="30" x14ac:dyDescent="0.2">
      <c r="A47" s="5" t="s">
        <v>11</v>
      </c>
      <c r="B47" s="12" t="s">
        <v>37</v>
      </c>
      <c r="C47" s="20"/>
      <c r="D47" s="21"/>
      <c r="E47" s="10">
        <f t="shared" si="6"/>
        <v>0</v>
      </c>
      <c r="F47" s="11">
        <v>0</v>
      </c>
      <c r="G47" s="11">
        <v>0</v>
      </c>
      <c r="H47" s="24">
        <v>0</v>
      </c>
      <c r="I47" s="11">
        <v>0</v>
      </c>
      <c r="J47" s="11">
        <v>0</v>
      </c>
      <c r="K47" s="11">
        <v>0</v>
      </c>
    </row>
    <row r="48" spans="1:11" ht="30" x14ac:dyDescent="0.2">
      <c r="A48" s="5" t="s">
        <v>30</v>
      </c>
      <c r="B48" s="12" t="s">
        <v>37</v>
      </c>
      <c r="C48" s="20"/>
      <c r="D48" s="21"/>
      <c r="E48" s="10">
        <f t="shared" si="6"/>
        <v>3.1</v>
      </c>
      <c r="F48" s="11">
        <v>0</v>
      </c>
      <c r="G48" s="11">
        <v>0</v>
      </c>
      <c r="H48" s="24">
        <v>0</v>
      </c>
      <c r="I48" s="11">
        <v>0</v>
      </c>
      <c r="J48" s="11">
        <v>3.1</v>
      </c>
      <c r="K48" s="11">
        <v>0</v>
      </c>
    </row>
    <row r="49" spans="1:12" ht="30" x14ac:dyDescent="0.2">
      <c r="A49" s="5" t="s">
        <v>12</v>
      </c>
      <c r="B49" s="12" t="s">
        <v>37</v>
      </c>
      <c r="C49" s="20"/>
      <c r="D49" s="21"/>
      <c r="E49" s="10">
        <f t="shared" si="6"/>
        <v>45</v>
      </c>
      <c r="F49" s="11">
        <v>0</v>
      </c>
      <c r="G49" s="11">
        <v>0</v>
      </c>
      <c r="H49" s="24">
        <v>0</v>
      </c>
      <c r="I49" s="11">
        <v>0</v>
      </c>
      <c r="J49" s="11">
        <v>30</v>
      </c>
      <c r="K49" s="11">
        <v>15</v>
      </c>
    </row>
    <row r="50" spans="1:12" ht="30" x14ac:dyDescent="0.2">
      <c r="A50" s="5" t="s">
        <v>24</v>
      </c>
      <c r="B50" s="12" t="s">
        <v>37</v>
      </c>
      <c r="C50" s="20"/>
      <c r="D50" s="21"/>
      <c r="E50" s="10">
        <f t="shared" si="6"/>
        <v>15</v>
      </c>
      <c r="F50" s="11">
        <v>0</v>
      </c>
      <c r="G50" s="11">
        <v>0</v>
      </c>
      <c r="H50" s="24">
        <v>0</v>
      </c>
      <c r="I50" s="11">
        <v>0</v>
      </c>
      <c r="J50" s="11">
        <v>15</v>
      </c>
      <c r="K50" s="11">
        <v>0</v>
      </c>
    </row>
    <row r="51" spans="1:12" ht="119.25" hidden="1" x14ac:dyDescent="0.2">
      <c r="A51" s="29" t="s">
        <v>35</v>
      </c>
      <c r="B51" s="12" t="s">
        <v>33</v>
      </c>
      <c r="C51" s="20"/>
      <c r="D51" s="21"/>
      <c r="E51" s="7">
        <f t="shared" si="6"/>
        <v>80.853999999999999</v>
      </c>
      <c r="F51" s="8">
        <v>6.1879999999999997</v>
      </c>
      <c r="G51" s="8">
        <v>6.1879999999999997</v>
      </c>
      <c r="H51" s="23"/>
      <c r="I51" s="11"/>
      <c r="J51" s="11"/>
      <c r="K51" s="8">
        <v>68.477999999999994</v>
      </c>
    </row>
    <row r="52" spans="1:12" ht="51" customHeight="1" x14ac:dyDescent="0.2">
      <c r="A52" s="30" t="s">
        <v>40</v>
      </c>
      <c r="B52" s="12" t="s">
        <v>37</v>
      </c>
      <c r="C52" s="20"/>
      <c r="D52" s="37" t="s">
        <v>43</v>
      </c>
      <c r="E52" s="7">
        <f>SUM(F52,G52,H52,I52,J52,K52)</f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</row>
    <row r="53" spans="1:12" ht="57" x14ac:dyDescent="0.2">
      <c r="A53" s="30" t="s">
        <v>53</v>
      </c>
      <c r="B53" s="12" t="s">
        <v>37</v>
      </c>
      <c r="C53" s="20"/>
      <c r="D53" s="37" t="s">
        <v>44</v>
      </c>
      <c r="E53" s="7">
        <f>SUM(F53,G53,H53,I53,J53,K53)</f>
        <v>1404.663</v>
      </c>
      <c r="F53" s="8">
        <f>SUM(F54,F55)</f>
        <v>1324.663</v>
      </c>
      <c r="G53" s="8">
        <f>SUM(G54,G55,G56)</f>
        <v>80</v>
      </c>
      <c r="H53" s="34">
        <f>SUM(H54,H55,H56)</f>
        <v>0</v>
      </c>
      <c r="I53" s="8">
        <v>0</v>
      </c>
      <c r="J53" s="8">
        <v>0</v>
      </c>
      <c r="K53" s="8">
        <v>0</v>
      </c>
    </row>
    <row r="54" spans="1:12" ht="75" x14ac:dyDescent="0.2">
      <c r="A54" s="31" t="s">
        <v>41</v>
      </c>
      <c r="B54" s="13" t="s">
        <v>37</v>
      </c>
      <c r="C54" s="20"/>
      <c r="D54" s="41" t="s">
        <v>44</v>
      </c>
      <c r="E54" s="10">
        <f>SUM(F54,G54,H54,I54,J54,K54)</f>
        <v>879.89599999999996</v>
      </c>
      <c r="F54" s="11">
        <v>799.89599999999996</v>
      </c>
      <c r="G54" s="11">
        <v>80</v>
      </c>
      <c r="H54" s="11">
        <v>0</v>
      </c>
      <c r="I54" s="11">
        <v>0</v>
      </c>
      <c r="J54" s="11">
        <v>0</v>
      </c>
      <c r="K54" s="11">
        <v>0</v>
      </c>
      <c r="L54" t="s">
        <v>45</v>
      </c>
    </row>
    <row r="55" spans="1:12" s="40" customFormat="1" ht="75" x14ac:dyDescent="0.2">
      <c r="A55" s="43" t="s">
        <v>54</v>
      </c>
      <c r="B55" s="13" t="s">
        <v>37</v>
      </c>
      <c r="C55" s="20"/>
      <c r="D55" s="41" t="s">
        <v>44</v>
      </c>
      <c r="E55" s="45">
        <f>SUM(F55,G55,H55,I55,J55,K55)</f>
        <v>524.76700000000005</v>
      </c>
      <c r="F55" s="46">
        <v>524.76700000000005</v>
      </c>
      <c r="G55" s="11">
        <v>0</v>
      </c>
      <c r="H55" s="44">
        <v>0</v>
      </c>
      <c r="I55" s="11">
        <v>0</v>
      </c>
      <c r="J55" s="11">
        <v>0</v>
      </c>
      <c r="K55" s="11">
        <v>0</v>
      </c>
    </row>
    <row r="56" spans="1:12" s="40" customFormat="1" ht="94.5" x14ac:dyDescent="0.2">
      <c r="A56" s="35" t="s">
        <v>42</v>
      </c>
      <c r="B56" s="13" t="s">
        <v>37</v>
      </c>
      <c r="C56" s="20"/>
      <c r="D56" s="41" t="s">
        <v>44</v>
      </c>
      <c r="E56" s="10">
        <f>SUM(F56,G56,H56)</f>
        <v>0</v>
      </c>
      <c r="F56" s="36">
        <v>0</v>
      </c>
      <c r="G56" s="42">
        <v>0</v>
      </c>
      <c r="H56" s="42">
        <v>0</v>
      </c>
      <c r="I56" s="11">
        <v>0</v>
      </c>
      <c r="J56" s="11">
        <v>0</v>
      </c>
      <c r="K56" s="11">
        <v>0</v>
      </c>
    </row>
    <row r="57" spans="1:12" ht="14.25" x14ac:dyDescent="0.2">
      <c r="A57" s="17" t="s">
        <v>23</v>
      </c>
      <c r="B57" s="15"/>
      <c r="C57" s="6"/>
      <c r="D57" s="18"/>
      <c r="E57" s="7">
        <f>SUM(F57:K57)</f>
        <v>4842.6929999999993</v>
      </c>
      <c r="F57" s="7">
        <f>SUM(F10,F19,F26,F28,F33,F41,F52,F53)</f>
        <v>2196.5590000000002</v>
      </c>
      <c r="G57" s="7">
        <f>SUM(G10,G19,G26,G28,G33,G41,G52,G53)</f>
        <v>755.94099999999992</v>
      </c>
      <c r="H57" s="27">
        <f>SUM(H10,H19,H26,H28,H33,H41,H52:H53)</f>
        <v>424.53000000000003</v>
      </c>
      <c r="I57" s="7">
        <f>SUM(I10,I19,I26,I28,I33,I41,I52:I53)</f>
        <v>383.60399999999998</v>
      </c>
      <c r="J57" s="8">
        <f>SUM(J10,J19,J26,J28,J33,J41,J52:J53)</f>
        <v>413.851</v>
      </c>
      <c r="K57" s="7">
        <f>SUM(K10,K19,K26,K28,K33,K41,K52:K53)</f>
        <v>668.20800000000008</v>
      </c>
    </row>
    <row r="58" spans="1:12" x14ac:dyDescent="0.2">
      <c r="A58" s="1"/>
      <c r="C58" s="1"/>
      <c r="D58" s="1"/>
      <c r="E58" s="23"/>
      <c r="F58" s="23"/>
      <c r="G58" s="23"/>
      <c r="H58" s="23"/>
      <c r="I58" s="23"/>
      <c r="J58" s="23"/>
      <c r="K58" s="23"/>
    </row>
    <row r="59" spans="1:12" x14ac:dyDescent="0.2">
      <c r="A59" s="1"/>
      <c r="C59" s="1"/>
      <c r="D59" s="1"/>
    </row>
    <row r="60" spans="1:12" x14ac:dyDescent="0.2">
      <c r="A60" s="1"/>
      <c r="C60" s="1"/>
      <c r="D60" s="1"/>
    </row>
    <row r="61" spans="1:12" x14ac:dyDescent="0.2">
      <c r="A61" s="1"/>
      <c r="C61" s="1"/>
      <c r="D61" s="1"/>
    </row>
    <row r="62" spans="1:12" x14ac:dyDescent="0.2">
      <c r="A62" s="1"/>
      <c r="C62" s="28"/>
      <c r="D62" s="1"/>
    </row>
    <row r="63" spans="1:12" ht="18.75" customHeight="1" x14ac:dyDescent="0.2">
      <c r="C63" s="1"/>
      <c r="D63" s="1"/>
    </row>
    <row r="73" spans="7:12" x14ac:dyDescent="0.2">
      <c r="G73" t="s">
        <v>27</v>
      </c>
      <c r="L73">
        <v>6.6440000000000001</v>
      </c>
    </row>
  </sheetData>
  <mergeCells count="11">
    <mergeCell ref="F2:K2"/>
    <mergeCell ref="A6:K6"/>
    <mergeCell ref="G1:K1"/>
    <mergeCell ref="A4:K4"/>
    <mergeCell ref="A5:K5"/>
    <mergeCell ref="F8:K8"/>
    <mergeCell ref="A8:A9"/>
    <mergeCell ref="B8:B9"/>
    <mergeCell ref="C8:C9"/>
    <mergeCell ref="D8:D9"/>
    <mergeCell ref="E8:E9"/>
  </mergeCells>
  <phoneticPr fontId="1" type="noConversion"/>
  <pageMargins left="0.39370078740157483" right="0.39370078740157483" top="0.19685039370078741" bottom="0.19685039370078741" header="0.51181102362204722" footer="0.51181102362204722"/>
  <pageSetup paperSize="9" scale="80" orientation="landscape" verticalDpi="18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показ. ЖКХ.</vt:lpstr>
      <vt:lpstr>'показ. ЖКХ.'!Заголовки_для_печати</vt:lpstr>
      <vt:lpstr>'показ. ЖКХ.'!Область_печати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2020-06-04T07:37:18Z</cp:lastPrinted>
  <dcterms:created xsi:type="dcterms:W3CDTF">2013-08-26T07:48:35Z</dcterms:created>
  <dcterms:modified xsi:type="dcterms:W3CDTF">2021-01-28T13:38:41Z</dcterms:modified>
</cp:coreProperties>
</file>